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werner/Downloads/"/>
    </mc:Choice>
  </mc:AlternateContent>
  <xr:revisionPtr revIDLastSave="0" documentId="8_{E06FD37E-A058-CF4C-8814-ABE2F20C4CE0}" xr6:coauthVersionLast="47" xr6:coauthVersionMax="47" xr10:uidLastSave="{00000000-0000-0000-0000-000000000000}"/>
  <bookViews>
    <workbookView xWindow="2960" yWindow="760" windowWidth="22000" windowHeight="16340" tabRatio="500" xr2:uid="{00000000-000D-0000-FFFF-FFFF00000000}"/>
  </bookViews>
  <sheets>
    <sheet name="Tabelle1" sheetId="5" r:id="rId1"/>
    <sheet name="Fam Koren März" sheetId="3" r:id="rId2"/>
    <sheet name="Fam Koren April" sheetId="7" r:id="rId3"/>
    <sheet name="Fam Koren März u April kum" sheetId="8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9" i="7" l="1"/>
  <c r="E45" i="7"/>
  <c r="E47" i="7"/>
  <c r="E44" i="7"/>
  <c r="E21" i="7"/>
  <c r="E26" i="7"/>
  <c r="E28" i="7"/>
  <c r="E31" i="7"/>
  <c r="E18" i="7"/>
  <c r="E19" i="7"/>
  <c r="E15" i="7"/>
  <c r="E13" i="7"/>
  <c r="E12" i="7"/>
  <c r="C9" i="3"/>
  <c r="D8" i="8"/>
  <c r="D11" i="8"/>
  <c r="D12" i="8"/>
  <c r="D14" i="8"/>
  <c r="D25" i="8"/>
  <c r="D27" i="8"/>
  <c r="C8" i="8"/>
  <c r="C25" i="8"/>
  <c r="C27" i="8"/>
  <c r="C30" i="8"/>
  <c r="D28" i="8"/>
  <c r="D30" i="8"/>
  <c r="D43" i="8"/>
  <c r="D44" i="8"/>
  <c r="D45" i="8"/>
  <c r="C40" i="8"/>
  <c r="D33" i="8"/>
  <c r="E28" i="8"/>
  <c r="E8" i="8"/>
  <c r="E25" i="8"/>
  <c r="E27" i="8"/>
  <c r="D45" i="7"/>
  <c r="C9" i="7"/>
  <c r="C26" i="7"/>
  <c r="C28" i="7"/>
  <c r="C31" i="7"/>
  <c r="D29" i="7"/>
  <c r="D12" i="7"/>
  <c r="D13" i="7"/>
  <c r="D15" i="7"/>
  <c r="D26" i="7"/>
  <c r="C26" i="3"/>
  <c r="C28" i="3"/>
  <c r="C31" i="3"/>
  <c r="C41" i="7"/>
  <c r="D9" i="7"/>
  <c r="D28" i="7"/>
  <c r="D31" i="7"/>
  <c r="D44" i="7"/>
  <c r="D46" i="7"/>
  <c r="D34" i="7"/>
  <c r="E29" i="7"/>
  <c r="E9" i="7"/>
  <c r="C41" i="3"/>
  <c r="D29" i="3"/>
  <c r="D9" i="3"/>
  <c r="D26" i="3"/>
  <c r="D28" i="3"/>
</calcChain>
</file>

<file path=xl/sharedStrings.xml><?xml version="1.0" encoding="utf-8"?>
<sst xmlns="http://schemas.openxmlformats.org/spreadsheetml/2006/main" count="139" uniqueCount="52">
  <si>
    <t>Einnahmen</t>
  </si>
  <si>
    <t>Summe Einnahmen</t>
  </si>
  <si>
    <t>Ausgaben</t>
  </si>
  <si>
    <t>Summe Ausgaben</t>
  </si>
  <si>
    <t>Überschuss / Fehlbetrag</t>
  </si>
  <si>
    <t>Finanzmittelbestand kumulativ</t>
  </si>
  <si>
    <t>Aktion zum Ausgleich von Fehlbetrag</t>
  </si>
  <si>
    <t>...</t>
  </si>
  <si>
    <t>Aktion zur Verwendung vom Überschuss</t>
  </si>
  <si>
    <t>Kreditrückzahlung</t>
  </si>
  <si>
    <t>Privatentnahme</t>
  </si>
  <si>
    <t>Wertpapiere</t>
  </si>
  <si>
    <t>Finanzmittelbestand Periodenende</t>
  </si>
  <si>
    <t>Familienbeihilfe</t>
  </si>
  <si>
    <t>Vormonat</t>
  </si>
  <si>
    <t xml:space="preserve"> </t>
  </si>
  <si>
    <t>L102</t>
  </si>
  <si>
    <t>…</t>
  </si>
  <si>
    <t>Abhebung Sparbuch</t>
  </si>
  <si>
    <t>Nebenrechnung Anpassungsmaßnahme</t>
  </si>
  <si>
    <t>Ausgleich Fehlbetrag</t>
  </si>
  <si>
    <t>Aufstockung auf Wunschbetrag</t>
  </si>
  <si>
    <t xml:space="preserve">  </t>
  </si>
  <si>
    <t xml:space="preserve">   </t>
  </si>
  <si>
    <t>Gehalt Stefan Koren</t>
  </si>
  <si>
    <t>Gehalt Mirela Koren</t>
  </si>
  <si>
    <t>Miete inkl. Betriebskosten</t>
  </si>
  <si>
    <t>Strom und Gas</t>
  </si>
  <si>
    <t>Malerarbeiten</t>
  </si>
  <si>
    <t>Versicherungen</t>
  </si>
  <si>
    <t>Reparatur Pkw</t>
  </si>
  <si>
    <t>Abbuchung auf Sparbuch</t>
  </si>
  <si>
    <t>Lebensunterhalt (Verpflegung, Kleidung)</t>
  </si>
  <si>
    <t>TV, Handy, Internet, Zeitschriften</t>
  </si>
  <si>
    <t>Pkw-Diesel</t>
  </si>
  <si>
    <t>Restaurant- und Kinobesuche</t>
  </si>
  <si>
    <t>Familie Koren</t>
  </si>
  <si>
    <t>März</t>
  </si>
  <si>
    <t>April</t>
  </si>
  <si>
    <t>Mai</t>
  </si>
  <si>
    <t>Abschleifen Parkettboden</t>
  </si>
  <si>
    <t>Geburtstagsgeschenke</t>
  </si>
  <si>
    <t>Couch</t>
  </si>
  <si>
    <t>Ü1.2</t>
  </si>
  <si>
    <t>Ü 1.2 + Ü1.3 + Erweiterung</t>
  </si>
  <si>
    <t>Prämie Stefan Koren</t>
  </si>
  <si>
    <t>Ausgleich Fehlbetrag/Überschuss</t>
  </si>
  <si>
    <t>Einlage auf Sparbuch</t>
  </si>
  <si>
    <t>Rasen neu</t>
  </si>
  <si>
    <t>Uraubssparbuch</t>
  </si>
  <si>
    <t>Taschengeld Ansparung</t>
  </si>
  <si>
    <t>Ü1.2 und Ü1.3 + Ergänzung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</si>
</sst>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/>
  </cellStyleXfs>
  <cellXfs count="33">
    <xf numFmtId="0" fontId="0" fillId="0" borderId="0" xfId="0"/>
    <xf numFmtId="0" fontId="2" fillId="0" borderId="0" xfId="0" applyFont="1"/>
    <xf numFmtId="43" fontId="0" fillId="0" borderId="0" xfId="1" applyFont="1"/>
    <xf numFmtId="4" fontId="0" fillId="0" borderId="0" xfId="1" applyNumberFormat="1" applyFont="1"/>
    <xf numFmtId="0" fontId="0" fillId="2" borderId="0" xfId="0" applyFill="1"/>
    <xf numFmtId="43" fontId="0" fillId="2" borderId="0" xfId="1" applyFont="1" applyFill="1"/>
    <xf numFmtId="4" fontId="0" fillId="0" borderId="0" xfId="0" applyNumberFormat="1"/>
    <xf numFmtId="4" fontId="0" fillId="2" borderId="0" xfId="0" applyNumberFormat="1" applyFill="1"/>
    <xf numFmtId="0" fontId="0" fillId="0" borderId="1" xfId="0" applyBorder="1"/>
    <xf numFmtId="43" fontId="0" fillId="0" borderId="1" xfId="1" applyFont="1" applyBorder="1"/>
    <xf numFmtId="4" fontId="0" fillId="0" borderId="1" xfId="1" applyNumberFormat="1" applyFont="1" applyBorder="1"/>
    <xf numFmtId="43" fontId="0" fillId="2" borderId="1" xfId="1" applyFont="1" applyFill="1" applyBorder="1"/>
    <xf numFmtId="4" fontId="0" fillId="2" borderId="1" xfId="1" applyNumberFormat="1" applyFont="1" applyFill="1" applyBorder="1"/>
    <xf numFmtId="4" fontId="2" fillId="0" borderId="1" xfId="1" applyNumberFormat="1" applyFont="1" applyBorder="1"/>
    <xf numFmtId="4" fontId="0" fillId="2" borderId="1" xfId="0" applyNumberFormat="1" applyFill="1" applyBorder="1"/>
    <xf numFmtId="0" fontId="0" fillId="0" borderId="0" xfId="0" applyBorder="1"/>
    <xf numFmtId="4" fontId="0" fillId="0" borderId="2" xfId="0" applyNumberFormat="1" applyBorder="1"/>
    <xf numFmtId="0" fontId="6" fillId="0" borderId="0" xfId="0" applyFont="1"/>
    <xf numFmtId="43" fontId="0" fillId="3" borderId="0" xfId="1" applyFont="1" applyFill="1"/>
    <xf numFmtId="2" fontId="0" fillId="0" borderId="0" xfId="0" applyNumberFormat="1"/>
    <xf numFmtId="2" fontId="0" fillId="3" borderId="0" xfId="0" applyNumberFormat="1" applyFill="1"/>
    <xf numFmtId="43" fontId="1" fillId="0" borderId="1" xfId="1" applyFont="1" applyBorder="1"/>
    <xf numFmtId="0" fontId="8" fillId="0" borderId="1" xfId="10" applyFont="1" applyBorder="1" applyAlignment="1" applyProtection="1">
      <alignment vertical="center"/>
      <protection locked="0"/>
    </xf>
    <xf numFmtId="4" fontId="8" fillId="0" borderId="1" xfId="10" applyNumberFormat="1" applyFont="1" applyBorder="1" applyAlignment="1" applyProtection="1">
      <alignment horizontal="right" vertical="center"/>
      <protection locked="0"/>
    </xf>
    <xf numFmtId="0" fontId="8" fillId="0" borderId="3" xfId="10" applyFont="1" applyBorder="1" applyAlignment="1" applyProtection="1">
      <alignment vertical="center"/>
      <protection locked="0"/>
    </xf>
    <xf numFmtId="0" fontId="8" fillId="0" borderId="2" xfId="10" applyFont="1" applyBorder="1" applyAlignment="1" applyProtection="1">
      <alignment vertical="center"/>
      <protection locked="0"/>
    </xf>
    <xf numFmtId="4" fontId="8" fillId="0" borderId="2" xfId="10" applyNumberFormat="1" applyFont="1" applyBorder="1" applyAlignment="1" applyProtection="1">
      <alignment horizontal="right" vertical="center"/>
      <protection locked="0"/>
    </xf>
    <xf numFmtId="4" fontId="0" fillId="0" borderId="2" xfId="1" applyNumberFormat="1" applyFont="1" applyBorder="1"/>
    <xf numFmtId="0" fontId="8" fillId="0" borderId="4" xfId="10" applyFont="1" applyBorder="1" applyAlignment="1" applyProtection="1">
      <alignment vertical="center"/>
      <protection locked="0"/>
    </xf>
    <xf numFmtId="43" fontId="0" fillId="2" borderId="2" xfId="1" applyFont="1" applyFill="1" applyBorder="1"/>
    <xf numFmtId="9" fontId="0" fillId="0" borderId="0" xfId="0" applyNumberFormat="1"/>
    <xf numFmtId="43" fontId="0" fillId="0" borderId="0" xfId="0" applyNumberFormat="1"/>
    <xf numFmtId="164" fontId="0" fillId="4" borderId="0" xfId="0" applyNumberFormat="1" applyFill="1"/>
  </cellXfs>
  <cellStyles count="11">
    <cellStyle name="Besuchter Hyperlink" xfId="3" builtinId="9" hidden="1"/>
    <cellStyle name="Besuchter Hyperlink" xfId="5" builtinId="9" hidden="1"/>
    <cellStyle name="Besuchter Hyperlink" xfId="7" builtinId="9" hidden="1"/>
    <cellStyle name="Besuchter Hyperlink" xfId="9" builtinId="9" hidden="1"/>
    <cellStyle name="Komma" xfId="1" builtinId="3"/>
    <cellStyle name="Link" xfId="2" builtinId="8" hidden="1"/>
    <cellStyle name="Link" xfId="4" builtinId="8" hidden="1"/>
    <cellStyle name="Link" xfId="6" builtinId="8" hidden="1"/>
    <cellStyle name="Link" xfId="8" builtinId="8" hidden="1"/>
    <cellStyle name="Standard" xfId="0" builtinId="0"/>
    <cellStyle name="Standard 9" xfId="10" xr:uid="{2EF3AA04-7CFC-5144-93EB-E613C7049B2A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0</xdr:rowOff>
    </xdr:from>
    <xdr:to>
      <xdr:col>4</xdr:col>
      <xdr:colOff>486081</xdr:colOff>
      <xdr:row>57</xdr:row>
      <xdr:rowOff>116084</xdr:rowOff>
    </xdr:to>
    <xdr:sp macro="" textlink="">
      <xdr:nvSpPr>
        <xdr:cNvPr id="2" name="Textfeld 4">
          <a:extLst>
            <a:ext uri="{FF2B5EF4-FFF2-40B4-BE49-F238E27FC236}">
              <a16:creationId xmlns:a16="http://schemas.microsoft.com/office/drawing/2014/main" id="{24DEC612-E5F0-3DAF-1A2F-D123ACF1B64D}"/>
            </a:ext>
          </a:extLst>
        </xdr:cNvPr>
        <xdr:cNvSpPr txBox="1"/>
      </xdr:nvSpPr>
      <xdr:spPr>
        <a:xfrm>
          <a:off x="0" y="9791503"/>
          <a:ext cx="5756910" cy="1951990"/>
        </a:xfrm>
        <a:prstGeom prst="rect">
          <a:avLst/>
        </a:prstGeom>
        <a:noFill/>
      </xdr:spPr>
      <xdr:txBody>
        <a:bodyPr wrap="square" rtlCol="0">
          <a:spAutoFit/>
        </a:bodyPr>
        <a:lstStyle/>
        <a:p>
          <a:pPr marL="342900" lvl="0" indent="-342900">
            <a:buFont typeface="Arial" panose="020B0604020202020204" pitchFamily="34" charset="0"/>
            <a:buChar char="•"/>
            <a:tabLst>
              <a:tab pos="457200" algn="l"/>
            </a:tabLst>
          </a:pPr>
          <a:r>
            <a:rPr lang="de-DE" sz="1000" kern="120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Herr Koren erhält im Mai eine Prämie von 1000,00 EUR.</a:t>
          </a:r>
          <a:endParaRPr lang="de-AT" sz="1200"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342900" lvl="0" indent="-342900">
            <a:buFont typeface="Arial" panose="020B0604020202020204" pitchFamily="34" charset="0"/>
            <a:buChar char="•"/>
            <a:tabLst>
              <a:tab pos="457200" algn="l"/>
            </a:tabLst>
          </a:pPr>
          <a:r>
            <a:rPr lang="de-DE" sz="1000" kern="120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Im Vergleich zum April steigen die Preise für den Lebensunterhalt um 20%. Die Preise für Strom und Heizung um 50%. Auch die Versicherungen wurden um 10% erhöht.</a:t>
          </a:r>
          <a:endParaRPr lang="de-AT" sz="1200"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342900" lvl="0" indent="-342900">
            <a:buFont typeface="Arial" panose="020B0604020202020204" pitchFamily="34" charset="0"/>
            <a:buChar char="•"/>
            <a:tabLst>
              <a:tab pos="457200" algn="l"/>
            </a:tabLst>
          </a:pPr>
          <a:r>
            <a:rPr lang="de-DE" sz="1000" kern="120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Familie Koren fährt vermehrt mit den öffentlichen Verkehrsmitteln und konnte den Dieselverbrauch im Mai um 100,00 EUR senken.</a:t>
          </a:r>
          <a:endParaRPr lang="de-AT" sz="1200"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342900" lvl="0" indent="-342900">
            <a:buFont typeface="Arial" panose="020B0604020202020204" pitchFamily="34" charset="0"/>
            <a:buChar char="•"/>
            <a:tabLst>
              <a:tab pos="457200" algn="l"/>
            </a:tabLst>
          </a:pPr>
          <a:r>
            <a:rPr lang="de-DE" sz="1000" kern="120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Vom Sparbuch hat Familie Koren doppelt so viel wie im Vormonat abgehoben. Handy und Internet, sowie Restaurantbesuche sind gleichgeblieben.</a:t>
          </a:r>
          <a:endParaRPr lang="de-AT" sz="1200"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342900" lvl="0" indent="-342900">
            <a:buFont typeface="Arial" panose="020B0604020202020204" pitchFamily="34" charset="0"/>
            <a:buChar char="•"/>
            <a:tabLst>
              <a:tab pos="457200" algn="l"/>
            </a:tabLst>
          </a:pPr>
          <a:r>
            <a:rPr lang="de-DE" sz="1000" kern="120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Kosten für Maler, Couch… sind natürlich nicht mehr angefallen.</a:t>
          </a:r>
          <a:endParaRPr lang="de-AT" sz="1200"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342900" lvl="0" indent="-342900">
            <a:buFont typeface="Arial" panose="020B0604020202020204" pitchFamily="34" charset="0"/>
            <a:buChar char="•"/>
            <a:tabLst>
              <a:tab pos="457200" algn="l"/>
            </a:tabLst>
          </a:pPr>
          <a:r>
            <a:rPr lang="de-DE" sz="1000" kern="120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Familie Koren möchte den Rasen neu anlegen, voraussichtliche Kosten von 700,00 Euro fallen an.</a:t>
          </a:r>
          <a:endParaRPr lang="de-AT" sz="1200"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342900" lvl="0" indent="-342900">
            <a:buFont typeface="Arial" panose="020B0604020202020204" pitchFamily="34" charset="0"/>
            <a:buChar char="•"/>
            <a:tabLst>
              <a:tab pos="457200" algn="l"/>
            </a:tabLst>
          </a:pPr>
          <a:r>
            <a:rPr lang="de-DE" sz="1000" kern="120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Falls Familie Koren einen Überschuss hat, sollen 35,00 EUR für das Taschengeld angelegt werden, der Rest auf ein Urlaubssparbuch gelegt werden, wenn der Finanzmittelbestand Ende Mai 500,00 Euro sein soll? </a:t>
          </a:r>
          <a:endParaRPr lang="de-AT" sz="1200"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1518C-6B0A-EA4A-9AC8-9C0B59C4DEF2}">
  <dimension ref="A3:F40"/>
  <sheetViews>
    <sheetView tabSelected="1" workbookViewId="0">
      <selection activeCell="B17" sqref="B17"/>
    </sheetView>
  </sheetViews>
  <sheetFormatPr baseColWidth="10" defaultRowHeight="16" x14ac:dyDescent="0.2"/>
  <cols>
    <col min="1" max="1" width="19.1640625" customWidth="1"/>
    <col min="2" max="2" width="27.6640625" customWidth="1"/>
  </cols>
  <sheetData>
    <row r="3" spans="1:5" x14ac:dyDescent="0.2">
      <c r="A3" t="s">
        <v>44</v>
      </c>
    </row>
    <row r="4" spans="1:5" x14ac:dyDescent="0.2">
      <c r="A4" s="1" t="s">
        <v>36</v>
      </c>
      <c r="C4" t="s">
        <v>37</v>
      </c>
      <c r="D4" t="s">
        <v>38</v>
      </c>
      <c r="E4" t="s">
        <v>39</v>
      </c>
    </row>
    <row r="5" spans="1:5" x14ac:dyDescent="0.2">
      <c r="A5" t="s">
        <v>0</v>
      </c>
      <c r="B5" s="8"/>
      <c r="C5" s="9"/>
      <c r="D5" s="10"/>
      <c r="E5" s="10"/>
    </row>
    <row r="6" spans="1:5" x14ac:dyDescent="0.2">
      <c r="B6" s="8"/>
      <c r="C6" s="9"/>
      <c r="D6" s="10"/>
      <c r="E6" s="10"/>
    </row>
    <row r="7" spans="1:5" x14ac:dyDescent="0.2">
      <c r="B7" s="8"/>
      <c r="C7" s="9"/>
      <c r="D7" s="10"/>
      <c r="E7" s="10"/>
    </row>
    <row r="8" spans="1:5" x14ac:dyDescent="0.2">
      <c r="B8" s="8"/>
      <c r="C8" s="9"/>
      <c r="D8" s="10"/>
      <c r="E8" s="10"/>
    </row>
    <row r="9" spans="1:5" x14ac:dyDescent="0.2">
      <c r="A9" s="4" t="s">
        <v>1</v>
      </c>
      <c r="B9" s="4"/>
      <c r="C9" s="11"/>
      <c r="D9" s="12"/>
      <c r="E9" s="12"/>
    </row>
    <row r="10" spans="1:5" x14ac:dyDescent="0.2">
      <c r="C10" s="2"/>
      <c r="D10" s="3"/>
      <c r="E10" s="3"/>
    </row>
    <row r="11" spans="1:5" x14ac:dyDescent="0.2">
      <c r="C11" s="2"/>
      <c r="D11" s="3"/>
      <c r="E11" s="3"/>
    </row>
    <row r="12" spans="1:5" x14ac:dyDescent="0.2">
      <c r="A12" t="s">
        <v>2</v>
      </c>
      <c r="B12" s="8"/>
      <c r="C12" s="9"/>
      <c r="D12" s="13"/>
      <c r="E12" s="13"/>
    </row>
    <row r="13" spans="1:5" x14ac:dyDescent="0.2">
      <c r="B13" s="8"/>
      <c r="C13" s="9"/>
      <c r="D13" s="10"/>
      <c r="E13" s="10"/>
    </row>
    <row r="14" spans="1:5" x14ac:dyDescent="0.2">
      <c r="B14" s="8"/>
      <c r="C14" s="9"/>
      <c r="D14" s="10"/>
      <c r="E14" s="10"/>
    </row>
    <row r="15" spans="1:5" x14ac:dyDescent="0.2">
      <c r="B15" s="8"/>
      <c r="C15" s="9"/>
      <c r="D15" s="10"/>
      <c r="E15" s="10"/>
    </row>
    <row r="16" spans="1:5" x14ac:dyDescent="0.2">
      <c r="B16" s="8"/>
      <c r="C16" s="9"/>
      <c r="D16" s="13"/>
      <c r="E16" s="13"/>
    </row>
    <row r="17" spans="1:6" x14ac:dyDescent="0.2">
      <c r="B17" s="8"/>
      <c r="C17" s="9"/>
      <c r="D17" s="13"/>
      <c r="E17" s="13"/>
    </row>
    <row r="18" spans="1:6" x14ac:dyDescent="0.2">
      <c r="B18" s="8"/>
      <c r="C18" s="9"/>
      <c r="D18" s="13"/>
      <c r="E18" s="13"/>
    </row>
    <row r="19" spans="1:6" x14ac:dyDescent="0.2">
      <c r="B19" s="8"/>
      <c r="C19" s="9"/>
      <c r="D19" s="13"/>
      <c r="E19" s="13"/>
    </row>
    <row r="20" spans="1:6" x14ac:dyDescent="0.2">
      <c r="B20" s="8"/>
      <c r="C20" s="9"/>
      <c r="D20" s="13"/>
      <c r="E20" s="13"/>
    </row>
    <row r="21" spans="1:6" x14ac:dyDescent="0.2">
      <c r="B21" s="8"/>
      <c r="C21" s="9"/>
      <c r="D21" s="13"/>
      <c r="E21" s="13"/>
    </row>
    <row r="22" spans="1:6" x14ac:dyDescent="0.2">
      <c r="B22" s="8"/>
      <c r="C22" s="9"/>
      <c r="D22" s="13"/>
      <c r="E22" s="13"/>
    </row>
    <row r="23" spans="1:6" x14ac:dyDescent="0.2">
      <c r="B23" s="8"/>
      <c r="C23" s="9"/>
      <c r="D23" s="10"/>
      <c r="E23" s="10"/>
    </row>
    <row r="24" spans="1:6" x14ac:dyDescent="0.2">
      <c r="B24" s="8"/>
      <c r="C24" s="9"/>
      <c r="D24" s="10"/>
      <c r="E24" s="10"/>
    </row>
    <row r="25" spans="1:6" x14ac:dyDescent="0.2">
      <c r="A25" s="4" t="s">
        <v>3</v>
      </c>
      <c r="B25" s="4"/>
      <c r="C25" s="11"/>
      <c r="D25" s="12"/>
      <c r="E25" s="12"/>
    </row>
    <row r="26" spans="1:6" x14ac:dyDescent="0.2">
      <c r="C26" s="2"/>
      <c r="D26" s="3"/>
      <c r="E26" s="3"/>
    </row>
    <row r="27" spans="1:6" x14ac:dyDescent="0.2">
      <c r="A27" s="4" t="s">
        <v>4</v>
      </c>
      <c r="B27" s="4"/>
      <c r="C27" s="11"/>
      <c r="D27" s="12"/>
      <c r="E27" s="12"/>
    </row>
    <row r="28" spans="1:6" x14ac:dyDescent="0.2">
      <c r="A28" t="s">
        <v>14</v>
      </c>
      <c r="C28" s="8"/>
      <c r="D28" s="8"/>
      <c r="E28" s="8"/>
      <c r="F28" t="s">
        <v>22</v>
      </c>
    </row>
    <row r="29" spans="1:6" x14ac:dyDescent="0.2">
      <c r="C29" s="2"/>
      <c r="D29" s="6"/>
      <c r="E29" s="6"/>
    </row>
    <row r="30" spans="1:6" x14ac:dyDescent="0.2">
      <c r="A30" s="4" t="s">
        <v>5</v>
      </c>
      <c r="B30" s="4"/>
      <c r="C30" s="11"/>
      <c r="D30" s="14"/>
      <c r="E30" s="14"/>
    </row>
    <row r="31" spans="1:6" x14ac:dyDescent="0.2">
      <c r="C31" s="2"/>
    </row>
    <row r="32" spans="1:6" x14ac:dyDescent="0.2">
      <c r="A32" s="4" t="s">
        <v>6</v>
      </c>
      <c r="B32" s="4"/>
      <c r="C32" s="5"/>
      <c r="D32" s="4"/>
      <c r="E32" s="4"/>
    </row>
    <row r="33" spans="1:5" x14ac:dyDescent="0.2">
      <c r="B33" s="8"/>
      <c r="C33" s="9"/>
      <c r="D33" s="8"/>
      <c r="E33" s="8"/>
    </row>
    <row r="34" spans="1:5" x14ac:dyDescent="0.2">
      <c r="B34" s="8"/>
      <c r="C34" s="9"/>
      <c r="D34" s="8"/>
      <c r="E34" s="8"/>
    </row>
    <row r="35" spans="1:5" x14ac:dyDescent="0.2">
      <c r="B35" s="8"/>
      <c r="C35" s="9"/>
      <c r="D35" s="8"/>
      <c r="E35" s="8"/>
    </row>
    <row r="36" spans="1:5" x14ac:dyDescent="0.2">
      <c r="A36" s="4" t="s">
        <v>8</v>
      </c>
      <c r="B36" s="4"/>
      <c r="C36" s="5"/>
      <c r="D36" s="4"/>
      <c r="E36" s="4"/>
    </row>
    <row r="37" spans="1:5" x14ac:dyDescent="0.2">
      <c r="B37" s="8"/>
      <c r="C37" s="9"/>
      <c r="D37" s="8"/>
      <c r="E37" s="8"/>
    </row>
    <row r="38" spans="1:5" x14ac:dyDescent="0.2">
      <c r="B38" s="8"/>
      <c r="C38" s="9"/>
      <c r="D38" s="8"/>
      <c r="E38" s="8"/>
    </row>
    <row r="39" spans="1:5" x14ac:dyDescent="0.2">
      <c r="B39" s="8"/>
      <c r="C39" s="9"/>
      <c r="D39" s="8"/>
      <c r="E39" s="8"/>
    </row>
    <row r="40" spans="1:5" x14ac:dyDescent="0.2">
      <c r="A40" s="4" t="s">
        <v>12</v>
      </c>
      <c r="B40" s="4"/>
      <c r="C40" s="11"/>
      <c r="D40" s="14"/>
      <c r="E40" s="14"/>
    </row>
  </sheetData>
  <pageMargins left="0.7" right="0.7" top="0.78740157499999996" bottom="0.78740157499999996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opLeftCell="A3" zoomScale="150" zoomScaleNormal="150" workbookViewId="0">
      <selection activeCell="C10" sqref="C10"/>
    </sheetView>
  </sheetViews>
  <sheetFormatPr baseColWidth="10" defaultRowHeight="16" x14ac:dyDescent="0.2"/>
  <cols>
    <col min="1" max="1" width="13.1640625" customWidth="1"/>
    <col min="2" max="2" width="29.6640625" customWidth="1"/>
    <col min="3" max="3" width="14.33203125" customWidth="1"/>
    <col min="4" max="4" width="15.5" customWidth="1"/>
  </cols>
  <sheetData>
    <row r="1" spans="1:4" x14ac:dyDescent="0.2">
      <c r="A1" t="s">
        <v>43</v>
      </c>
    </row>
    <row r="4" spans="1:4" x14ac:dyDescent="0.2">
      <c r="A4" s="1" t="s">
        <v>36</v>
      </c>
      <c r="B4" s="15"/>
      <c r="C4" t="s">
        <v>37</v>
      </c>
      <c r="D4" t="s">
        <v>38</v>
      </c>
    </row>
    <row r="5" spans="1:4" x14ac:dyDescent="0.2">
      <c r="A5" s="8" t="s">
        <v>0</v>
      </c>
      <c r="B5" s="22" t="s">
        <v>24</v>
      </c>
      <c r="C5" s="23">
        <v>1377.2</v>
      </c>
      <c r="D5" s="10"/>
    </row>
    <row r="6" spans="1:4" x14ac:dyDescent="0.2">
      <c r="B6" s="25" t="s">
        <v>25</v>
      </c>
      <c r="C6" s="26">
        <v>2220</v>
      </c>
      <c r="D6" s="27"/>
    </row>
    <row r="7" spans="1:4" x14ac:dyDescent="0.2">
      <c r="B7" s="8" t="s">
        <v>13</v>
      </c>
      <c r="C7" s="23">
        <v>180.3</v>
      </c>
      <c r="D7" s="27"/>
    </row>
    <row r="8" spans="1:4" x14ac:dyDescent="0.2">
      <c r="B8" s="8"/>
      <c r="C8" s="8"/>
      <c r="D8" s="10"/>
    </row>
    <row r="9" spans="1:4" x14ac:dyDescent="0.2">
      <c r="A9" s="4" t="s">
        <v>1</v>
      </c>
      <c r="B9" s="4"/>
      <c r="C9" s="29">
        <f>SUM(C5:C8)</f>
        <v>3777.5</v>
      </c>
      <c r="D9" s="12">
        <f>SUM(D5:D8)</f>
        <v>0</v>
      </c>
    </row>
    <row r="10" spans="1:4" x14ac:dyDescent="0.2">
      <c r="C10" s="2"/>
      <c r="D10" s="3"/>
    </row>
    <row r="11" spans="1:4" x14ac:dyDescent="0.2">
      <c r="C11" s="2"/>
      <c r="D11" s="3"/>
    </row>
    <row r="12" spans="1:4" x14ac:dyDescent="0.2">
      <c r="A12" s="8" t="s">
        <v>2</v>
      </c>
      <c r="B12" s="22" t="s">
        <v>26</v>
      </c>
      <c r="C12" s="9">
        <v>-790</v>
      </c>
      <c r="D12" s="13"/>
    </row>
    <row r="13" spans="1:4" x14ac:dyDescent="0.2">
      <c r="B13" s="22" t="s">
        <v>27</v>
      </c>
      <c r="C13" s="9">
        <v>-180</v>
      </c>
      <c r="D13" s="10"/>
    </row>
    <row r="14" spans="1:4" x14ac:dyDescent="0.2">
      <c r="B14" s="22" t="s">
        <v>28</v>
      </c>
      <c r="C14" s="9">
        <v>-250</v>
      </c>
      <c r="D14" s="10"/>
    </row>
    <row r="15" spans="1:4" x14ac:dyDescent="0.2">
      <c r="B15" s="22" t="s">
        <v>29</v>
      </c>
      <c r="C15" s="9">
        <v>-175</v>
      </c>
      <c r="D15" s="10"/>
    </row>
    <row r="16" spans="1:4" x14ac:dyDescent="0.2">
      <c r="B16" s="22" t="s">
        <v>30</v>
      </c>
      <c r="C16" s="9">
        <v>-350</v>
      </c>
      <c r="D16" s="13"/>
    </row>
    <row r="17" spans="1:9" x14ac:dyDescent="0.2">
      <c r="B17" s="22" t="s">
        <v>31</v>
      </c>
      <c r="C17" s="9">
        <v>-50</v>
      </c>
      <c r="D17" s="13"/>
    </row>
    <row r="18" spans="1:9" x14ac:dyDescent="0.2">
      <c r="B18" s="22" t="s">
        <v>32</v>
      </c>
      <c r="C18" s="9">
        <v>-1150</v>
      </c>
      <c r="D18" s="13"/>
    </row>
    <row r="19" spans="1:9" x14ac:dyDescent="0.2">
      <c r="B19" s="22" t="s">
        <v>33</v>
      </c>
      <c r="C19" s="9">
        <v>-110</v>
      </c>
      <c r="D19" s="13"/>
    </row>
    <row r="20" spans="1:9" x14ac:dyDescent="0.2">
      <c r="B20" s="22" t="s">
        <v>34</v>
      </c>
      <c r="C20" s="9">
        <v>-280</v>
      </c>
      <c r="D20" s="13"/>
    </row>
    <row r="21" spans="1:9" ht="17" thickBot="1" x14ac:dyDescent="0.25">
      <c r="B21" s="24" t="s">
        <v>35</v>
      </c>
      <c r="C21" s="9">
        <v>-350</v>
      </c>
      <c r="D21" s="13"/>
    </row>
    <row r="22" spans="1:9" x14ac:dyDescent="0.2">
      <c r="B22" s="8"/>
      <c r="C22" s="9"/>
      <c r="D22" s="13"/>
    </row>
    <row r="23" spans="1:9" x14ac:dyDescent="0.2">
      <c r="B23" s="8"/>
      <c r="C23" s="9"/>
      <c r="D23" s="13"/>
    </row>
    <row r="24" spans="1:9" x14ac:dyDescent="0.2">
      <c r="B24" s="8" t="s">
        <v>7</v>
      </c>
      <c r="C24" s="9">
        <v>0</v>
      </c>
      <c r="D24" s="10"/>
    </row>
    <row r="25" spans="1:9" x14ac:dyDescent="0.2">
      <c r="B25" s="8"/>
      <c r="C25" s="9"/>
      <c r="D25" s="10"/>
    </row>
    <row r="26" spans="1:9" x14ac:dyDescent="0.2">
      <c r="A26" s="4" t="s">
        <v>3</v>
      </c>
      <c r="B26" s="4"/>
      <c r="C26" s="11">
        <f>SUM(C12:C25)</f>
        <v>-3685</v>
      </c>
      <c r="D26" s="12">
        <f>SUM(D12:D25)</f>
        <v>0</v>
      </c>
    </row>
    <row r="27" spans="1:9" x14ac:dyDescent="0.2">
      <c r="C27" s="2"/>
      <c r="D27" s="3"/>
    </row>
    <row r="28" spans="1:9" x14ac:dyDescent="0.2">
      <c r="A28" s="4" t="s">
        <v>4</v>
      </c>
      <c r="B28" s="4"/>
      <c r="C28" s="11">
        <f>C9+C26</f>
        <v>92.5</v>
      </c>
      <c r="D28" s="12">
        <f>D9+D26</f>
        <v>0</v>
      </c>
    </row>
    <row r="29" spans="1:9" x14ac:dyDescent="0.2">
      <c r="A29" s="17" t="s">
        <v>14</v>
      </c>
      <c r="C29" s="9">
        <v>390</v>
      </c>
      <c r="D29" s="16">
        <f>C41</f>
        <v>482.5</v>
      </c>
    </row>
    <row r="30" spans="1:9" x14ac:dyDescent="0.2">
      <c r="C30" s="2">
        <v>0</v>
      </c>
    </row>
    <row r="31" spans="1:9" x14ac:dyDescent="0.2">
      <c r="A31" s="4" t="s">
        <v>5</v>
      </c>
      <c r="B31" s="4"/>
      <c r="C31" s="11">
        <f>C28+C29</f>
        <v>482.5</v>
      </c>
      <c r="D31" s="14"/>
      <c r="I31" t="s">
        <v>15</v>
      </c>
    </row>
    <row r="32" spans="1:9" x14ac:dyDescent="0.2">
      <c r="C32" s="2"/>
    </row>
    <row r="33" spans="1:6" x14ac:dyDescent="0.2">
      <c r="A33" s="4" t="s">
        <v>6</v>
      </c>
      <c r="B33" s="4"/>
      <c r="C33" s="5"/>
      <c r="D33" s="4"/>
    </row>
    <row r="34" spans="1:6" x14ac:dyDescent="0.2">
      <c r="A34" t="s">
        <v>7</v>
      </c>
      <c r="C34" s="2">
        <v>0</v>
      </c>
    </row>
    <row r="35" spans="1:6" x14ac:dyDescent="0.2">
      <c r="A35" t="s">
        <v>7</v>
      </c>
      <c r="C35" s="2">
        <v>0</v>
      </c>
      <c r="F35" t="s">
        <v>23</v>
      </c>
    </row>
    <row r="36" spans="1:6" x14ac:dyDescent="0.2">
      <c r="A36" t="s">
        <v>7</v>
      </c>
      <c r="C36" s="2">
        <v>0</v>
      </c>
    </row>
    <row r="37" spans="1:6" x14ac:dyDescent="0.2">
      <c r="A37" s="4" t="s">
        <v>8</v>
      </c>
      <c r="B37" s="4"/>
      <c r="C37" s="5"/>
      <c r="D37" s="4"/>
    </row>
    <row r="38" spans="1:6" x14ac:dyDescent="0.2">
      <c r="A38" t="s">
        <v>9</v>
      </c>
      <c r="C38" s="2">
        <v>0</v>
      </c>
    </row>
    <row r="39" spans="1:6" x14ac:dyDescent="0.2">
      <c r="A39" t="s">
        <v>10</v>
      </c>
      <c r="C39" s="2">
        <v>0</v>
      </c>
    </row>
    <row r="40" spans="1:6" x14ac:dyDescent="0.2">
      <c r="A40" t="s">
        <v>11</v>
      </c>
      <c r="C40" s="2">
        <v>0</v>
      </c>
    </row>
    <row r="41" spans="1:6" x14ac:dyDescent="0.2">
      <c r="A41" s="4" t="s">
        <v>12</v>
      </c>
      <c r="B41" s="4"/>
      <c r="C41" s="5">
        <f>C31+C34+C35+C36-C38-C39-C40</f>
        <v>482.5</v>
      </c>
      <c r="D41" s="7" t="s">
        <v>7</v>
      </c>
    </row>
  </sheetData>
  <phoneticPr fontId="5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7D1E5-205C-7B49-87EF-2F3E8A16704E}">
  <dimension ref="A1:F47"/>
  <sheetViews>
    <sheetView zoomScaleNormal="100" workbookViewId="0">
      <selection activeCell="E39" sqref="E39"/>
    </sheetView>
  </sheetViews>
  <sheetFormatPr baseColWidth="10" defaultRowHeight="16" x14ac:dyDescent="0.2"/>
  <cols>
    <col min="1" max="1" width="19" customWidth="1"/>
    <col min="2" max="2" width="27.1640625" customWidth="1"/>
    <col min="3" max="3" width="12.1640625" customWidth="1"/>
  </cols>
  <sheetData>
    <row r="1" spans="1:6" x14ac:dyDescent="0.2">
      <c r="A1" t="s">
        <v>51</v>
      </c>
    </row>
    <row r="4" spans="1:6" x14ac:dyDescent="0.2">
      <c r="A4" s="1" t="s">
        <v>36</v>
      </c>
      <c r="B4" s="15"/>
      <c r="C4" s="15" t="s">
        <v>37</v>
      </c>
      <c r="D4" s="15" t="s">
        <v>38</v>
      </c>
      <c r="E4" t="s">
        <v>39</v>
      </c>
    </row>
    <row r="5" spans="1:6" x14ac:dyDescent="0.2">
      <c r="A5" s="8" t="s">
        <v>0</v>
      </c>
      <c r="B5" s="22" t="s">
        <v>24</v>
      </c>
      <c r="C5" s="23">
        <v>1377.2</v>
      </c>
      <c r="D5" s="23">
        <v>1377.2</v>
      </c>
      <c r="E5" s="23">
        <v>1377.2</v>
      </c>
    </row>
    <row r="6" spans="1:6" x14ac:dyDescent="0.2">
      <c r="B6" s="25" t="s">
        <v>25</v>
      </c>
      <c r="C6" s="26">
        <v>2220</v>
      </c>
      <c r="D6" s="26">
        <v>2220</v>
      </c>
      <c r="E6" s="26">
        <v>2220</v>
      </c>
    </row>
    <row r="7" spans="1:6" x14ac:dyDescent="0.2">
      <c r="B7" s="8" t="s">
        <v>13</v>
      </c>
      <c r="C7" s="23">
        <v>180.3</v>
      </c>
      <c r="D7" s="23">
        <v>180.3</v>
      </c>
      <c r="E7" s="23">
        <v>180.3</v>
      </c>
    </row>
    <row r="8" spans="1:6" x14ac:dyDescent="0.2">
      <c r="B8" s="8" t="s">
        <v>45</v>
      </c>
      <c r="C8" s="8"/>
      <c r="D8" s="8"/>
      <c r="E8" s="10">
        <v>1000</v>
      </c>
    </row>
    <row r="9" spans="1:6" x14ac:dyDescent="0.2">
      <c r="A9" s="4" t="s">
        <v>1</v>
      </c>
      <c r="B9" s="4"/>
      <c r="C9" s="29">
        <f>SUM(C5:C7)</f>
        <v>3777.5</v>
      </c>
      <c r="D9" s="29">
        <f>SUM(D5:D7)</f>
        <v>3777.5</v>
      </c>
      <c r="E9" s="12">
        <f>SUM(E5:E8)</f>
        <v>4777.5</v>
      </c>
    </row>
    <row r="10" spans="1:6" x14ac:dyDescent="0.2">
      <c r="C10" s="2"/>
      <c r="D10" s="2"/>
      <c r="E10" s="3"/>
    </row>
    <row r="11" spans="1:6" x14ac:dyDescent="0.2">
      <c r="C11" s="2"/>
      <c r="D11" s="2"/>
      <c r="E11" s="3"/>
    </row>
    <row r="12" spans="1:6" x14ac:dyDescent="0.2">
      <c r="A12" s="8" t="s">
        <v>2</v>
      </c>
      <c r="B12" s="22" t="s">
        <v>26</v>
      </c>
      <c r="C12" s="9">
        <v>-790</v>
      </c>
      <c r="D12" s="9">
        <f>C12</f>
        <v>-790</v>
      </c>
      <c r="E12" s="9">
        <f>D12</f>
        <v>-790</v>
      </c>
    </row>
    <row r="13" spans="1:6" x14ac:dyDescent="0.2">
      <c r="B13" s="22" t="s">
        <v>27</v>
      </c>
      <c r="C13" s="9">
        <v>-180</v>
      </c>
      <c r="D13" s="9">
        <f>C13</f>
        <v>-180</v>
      </c>
      <c r="E13" s="9">
        <f>D13*1.5</f>
        <v>-270</v>
      </c>
      <c r="F13" s="30"/>
    </row>
    <row r="14" spans="1:6" x14ac:dyDescent="0.2">
      <c r="B14" s="22" t="s">
        <v>28</v>
      </c>
      <c r="C14" s="9">
        <v>-250</v>
      </c>
      <c r="D14" s="9"/>
      <c r="E14" s="9"/>
    </row>
    <row r="15" spans="1:6" x14ac:dyDescent="0.2">
      <c r="B15" s="22" t="s">
        <v>29</v>
      </c>
      <c r="C15" s="9">
        <v>-175</v>
      </c>
      <c r="D15" s="9">
        <f>C15</f>
        <v>-175</v>
      </c>
      <c r="E15" s="9">
        <f>D15*1.1</f>
        <v>-192.50000000000003</v>
      </c>
      <c r="F15" s="30"/>
    </row>
    <row r="16" spans="1:6" x14ac:dyDescent="0.2">
      <c r="B16" s="22" t="s">
        <v>30</v>
      </c>
      <c r="C16" s="9">
        <v>-350</v>
      </c>
      <c r="D16" s="9"/>
      <c r="E16" s="9"/>
    </row>
    <row r="17" spans="1:6" x14ac:dyDescent="0.2">
      <c r="B17" s="22" t="s">
        <v>31</v>
      </c>
      <c r="C17" s="9">
        <v>-50</v>
      </c>
      <c r="D17" s="9">
        <v>-50</v>
      </c>
      <c r="E17" s="9">
        <v>-100</v>
      </c>
    </row>
    <row r="18" spans="1:6" x14ac:dyDescent="0.2">
      <c r="B18" s="22" t="s">
        <v>32</v>
      </c>
      <c r="C18" s="9">
        <v>-1150</v>
      </c>
      <c r="D18" s="9">
        <v>-1200</v>
      </c>
      <c r="E18" s="9">
        <f>D18*1.2</f>
        <v>-1440</v>
      </c>
      <c r="F18" s="30"/>
    </row>
    <row r="19" spans="1:6" x14ac:dyDescent="0.2">
      <c r="B19" s="22" t="s">
        <v>33</v>
      </c>
      <c r="C19" s="9">
        <v>-110</v>
      </c>
      <c r="D19" s="9">
        <v>-100</v>
      </c>
      <c r="E19" s="9">
        <f>D19</f>
        <v>-100</v>
      </c>
    </row>
    <row r="20" spans="1:6" x14ac:dyDescent="0.2">
      <c r="B20" s="22" t="s">
        <v>34</v>
      </c>
      <c r="C20" s="9">
        <v>-280</v>
      </c>
      <c r="D20" s="9">
        <v>-300</v>
      </c>
      <c r="E20" s="9">
        <v>-200</v>
      </c>
    </row>
    <row r="21" spans="1:6" x14ac:dyDescent="0.2">
      <c r="B21" s="22" t="s">
        <v>35</v>
      </c>
      <c r="C21" s="9">
        <v>-350</v>
      </c>
      <c r="D21" s="9">
        <v>-300</v>
      </c>
      <c r="E21" s="9">
        <f>D21</f>
        <v>-300</v>
      </c>
    </row>
    <row r="22" spans="1:6" x14ac:dyDescent="0.2">
      <c r="B22" s="22" t="s">
        <v>40</v>
      </c>
      <c r="C22" s="9"/>
      <c r="D22" s="9">
        <v>-250</v>
      </c>
      <c r="E22" s="9"/>
    </row>
    <row r="23" spans="1:6" x14ac:dyDescent="0.2">
      <c r="B23" s="22" t="s">
        <v>41</v>
      </c>
      <c r="C23" s="9"/>
      <c r="D23" s="9">
        <v>-350</v>
      </c>
      <c r="E23" s="9"/>
    </row>
    <row r="24" spans="1:6" x14ac:dyDescent="0.2">
      <c r="B24" s="28" t="s">
        <v>42</v>
      </c>
      <c r="C24" s="9"/>
      <c r="D24" s="21">
        <v>-1500</v>
      </c>
      <c r="E24" s="9"/>
    </row>
    <row r="25" spans="1:6" x14ac:dyDescent="0.2">
      <c r="B25" s="8" t="s">
        <v>48</v>
      </c>
      <c r="C25" s="9"/>
      <c r="D25" s="9"/>
      <c r="E25" s="9">
        <v>-700</v>
      </c>
    </row>
    <row r="26" spans="1:6" x14ac:dyDescent="0.2">
      <c r="A26" s="4" t="s">
        <v>3</v>
      </c>
      <c r="B26" s="4"/>
      <c r="C26" s="11">
        <f>SUM(C12:C25)</f>
        <v>-3685</v>
      </c>
      <c r="D26" s="11">
        <f>SUM(D12:D25)</f>
        <v>-5195</v>
      </c>
      <c r="E26" s="11">
        <f>SUM(E12:E25)</f>
        <v>-4092.5</v>
      </c>
    </row>
    <row r="27" spans="1:6" x14ac:dyDescent="0.2">
      <c r="C27" s="2"/>
      <c r="D27" s="2"/>
      <c r="E27" s="3"/>
    </row>
    <row r="28" spans="1:6" x14ac:dyDescent="0.2">
      <c r="A28" s="4" t="s">
        <v>4</v>
      </c>
      <c r="B28" s="4"/>
      <c r="C28" s="11">
        <f>C9+C26</f>
        <v>92.5</v>
      </c>
      <c r="D28" s="11">
        <f>D9+D26</f>
        <v>-1417.5</v>
      </c>
      <c r="E28" s="12">
        <f>E9+E26</f>
        <v>685</v>
      </c>
    </row>
    <row r="29" spans="1:6" x14ac:dyDescent="0.2">
      <c r="A29" s="17" t="s">
        <v>14</v>
      </c>
      <c r="C29" s="9">
        <v>390</v>
      </c>
      <c r="D29" s="16">
        <f>C31</f>
        <v>482.5</v>
      </c>
      <c r="E29" s="16">
        <f>D41</f>
        <v>350</v>
      </c>
    </row>
    <row r="30" spans="1:6" x14ac:dyDescent="0.2">
      <c r="C30" s="2">
        <v>0</v>
      </c>
      <c r="D30" s="2">
        <v>0</v>
      </c>
    </row>
    <row r="31" spans="1:6" x14ac:dyDescent="0.2">
      <c r="A31" s="4" t="s">
        <v>5</v>
      </c>
      <c r="B31" s="4"/>
      <c r="C31" s="11">
        <f>C28+C29</f>
        <v>482.5</v>
      </c>
      <c r="D31" s="11">
        <f>D28+D29</f>
        <v>-935</v>
      </c>
      <c r="E31" s="11">
        <f>E28+E29</f>
        <v>1035</v>
      </c>
    </row>
    <row r="32" spans="1:6" x14ac:dyDescent="0.2">
      <c r="C32" s="2"/>
      <c r="D32" s="2"/>
    </row>
    <row r="33" spans="1:5" x14ac:dyDescent="0.2">
      <c r="A33" s="4" t="s">
        <v>6</v>
      </c>
      <c r="B33" s="4"/>
      <c r="C33" s="5"/>
      <c r="D33" s="5"/>
      <c r="E33" s="4"/>
    </row>
    <row r="34" spans="1:5" x14ac:dyDescent="0.2">
      <c r="A34" t="s">
        <v>18</v>
      </c>
      <c r="C34" s="2">
        <v>0</v>
      </c>
      <c r="D34" s="18">
        <f>D46</f>
        <v>1285</v>
      </c>
    </row>
    <row r="35" spans="1:5" x14ac:dyDescent="0.2">
      <c r="A35" t="s">
        <v>7</v>
      </c>
      <c r="C35" s="2">
        <v>0</v>
      </c>
      <c r="D35" s="2">
        <v>0</v>
      </c>
    </row>
    <row r="36" spans="1:5" x14ac:dyDescent="0.2">
      <c r="A36" t="s">
        <v>7</v>
      </c>
      <c r="C36" s="2">
        <v>0</v>
      </c>
      <c r="D36" s="2">
        <v>0</v>
      </c>
    </row>
    <row r="37" spans="1:5" x14ac:dyDescent="0.2">
      <c r="A37" s="4" t="s">
        <v>8</v>
      </c>
      <c r="B37" s="4"/>
      <c r="C37" s="5"/>
      <c r="D37" s="5"/>
      <c r="E37" s="4"/>
    </row>
    <row r="38" spans="1:5" x14ac:dyDescent="0.2">
      <c r="A38" t="s">
        <v>49</v>
      </c>
      <c r="C38" s="2">
        <v>0</v>
      </c>
      <c r="D38" s="2">
        <v>0</v>
      </c>
      <c r="E38" s="32">
        <v>500</v>
      </c>
    </row>
    <row r="39" spans="1:5" x14ac:dyDescent="0.2">
      <c r="A39" t="s">
        <v>50</v>
      </c>
      <c r="C39" s="2">
        <v>0</v>
      </c>
      <c r="D39" s="2">
        <v>0</v>
      </c>
      <c r="E39" s="32">
        <f>E47-E38</f>
        <v>35</v>
      </c>
    </row>
    <row r="40" spans="1:5" x14ac:dyDescent="0.2">
      <c r="A40" t="s">
        <v>17</v>
      </c>
      <c r="C40" s="2">
        <v>0</v>
      </c>
      <c r="D40" s="2">
        <v>0</v>
      </c>
    </row>
    <row r="41" spans="1:5" x14ac:dyDescent="0.2">
      <c r="A41" s="4" t="s">
        <v>12</v>
      </c>
      <c r="B41" s="4"/>
      <c r="C41" s="5">
        <f>C31+C34+C35+C36-C38-C39-C40</f>
        <v>482.5</v>
      </c>
      <c r="D41" s="5">
        <v>350</v>
      </c>
      <c r="E41" s="7">
        <v>500</v>
      </c>
    </row>
    <row r="43" spans="1:5" x14ac:dyDescent="0.2">
      <c r="A43" s="1" t="s">
        <v>19</v>
      </c>
    </row>
    <row r="44" spans="1:5" x14ac:dyDescent="0.2">
      <c r="A44" t="s">
        <v>46</v>
      </c>
      <c r="D44" s="19">
        <f>-D31</f>
        <v>935</v>
      </c>
      <c r="E44" s="31">
        <f>E31</f>
        <v>1035</v>
      </c>
    </row>
    <row r="45" spans="1:5" x14ac:dyDescent="0.2">
      <c r="A45" t="s">
        <v>21</v>
      </c>
      <c r="D45" s="19">
        <f>D41</f>
        <v>350</v>
      </c>
      <c r="E45" s="6">
        <f>E41</f>
        <v>500</v>
      </c>
    </row>
    <row r="46" spans="1:5" x14ac:dyDescent="0.2">
      <c r="A46" t="s">
        <v>18</v>
      </c>
      <c r="D46" s="20">
        <f>D44+D45</f>
        <v>1285</v>
      </c>
    </row>
    <row r="47" spans="1:5" x14ac:dyDescent="0.2">
      <c r="A47" t="s">
        <v>47</v>
      </c>
      <c r="E47" s="32">
        <f>E44-E45</f>
        <v>535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21FAC-DC96-5240-BA48-B89535592C9A}">
  <dimension ref="A1:E45"/>
  <sheetViews>
    <sheetView topLeftCell="A2" zoomScale="224" zoomScaleNormal="224" workbookViewId="0">
      <selection activeCell="A7" sqref="A7:XFD7"/>
    </sheetView>
  </sheetViews>
  <sheetFormatPr baseColWidth="10" defaultRowHeight="16" x14ac:dyDescent="0.2"/>
  <cols>
    <col min="1" max="1" width="19" customWidth="1"/>
    <col min="2" max="2" width="27.1640625" customWidth="1"/>
    <col min="3" max="3" width="12.1640625" customWidth="1"/>
  </cols>
  <sheetData>
    <row r="1" spans="1:5" x14ac:dyDescent="0.2">
      <c r="A1" t="s">
        <v>16</v>
      </c>
    </row>
    <row r="4" spans="1:5" x14ac:dyDescent="0.2">
      <c r="A4" s="1" t="s">
        <v>36</v>
      </c>
      <c r="B4" s="15"/>
      <c r="C4" s="15" t="s">
        <v>37</v>
      </c>
      <c r="D4" s="15" t="s">
        <v>38</v>
      </c>
      <c r="E4" t="s">
        <v>39</v>
      </c>
    </row>
    <row r="5" spans="1:5" x14ac:dyDescent="0.2">
      <c r="A5" s="8" t="s">
        <v>0</v>
      </c>
      <c r="B5" s="22" t="s">
        <v>24</v>
      </c>
      <c r="C5" s="23">
        <v>1377.2</v>
      </c>
      <c r="D5" s="23">
        <v>1377.2</v>
      </c>
      <c r="E5" s="23">
        <v>1377.2</v>
      </c>
    </row>
    <row r="6" spans="1:5" x14ac:dyDescent="0.2">
      <c r="B6" s="25" t="s">
        <v>25</v>
      </c>
      <c r="C6" s="26">
        <v>2220</v>
      </c>
      <c r="D6" s="26">
        <v>2220</v>
      </c>
      <c r="E6" s="26">
        <v>2220</v>
      </c>
    </row>
    <row r="7" spans="1:5" x14ac:dyDescent="0.2">
      <c r="B7" s="8" t="s">
        <v>13</v>
      </c>
      <c r="C7" s="23">
        <v>180.3</v>
      </c>
      <c r="D7" s="23">
        <v>180.3</v>
      </c>
      <c r="E7" s="23">
        <v>180.3</v>
      </c>
    </row>
    <row r="8" spans="1:5" x14ac:dyDescent="0.2">
      <c r="A8" s="4" t="s">
        <v>1</v>
      </c>
      <c r="B8" s="4"/>
      <c r="C8" s="11">
        <f>SUM(C5:C7)</f>
        <v>3777.5</v>
      </c>
      <c r="D8" s="11">
        <f>SUM(D5:D7)</f>
        <v>3777.5</v>
      </c>
      <c r="E8" s="12">
        <f>SUM(E5:E7)</f>
        <v>3777.5</v>
      </c>
    </row>
    <row r="9" spans="1:5" x14ac:dyDescent="0.2">
      <c r="C9" s="2"/>
      <c r="D9" s="2"/>
      <c r="E9" s="3"/>
    </row>
    <row r="10" spans="1:5" x14ac:dyDescent="0.2">
      <c r="C10" s="2"/>
      <c r="D10" s="2"/>
      <c r="E10" s="3"/>
    </row>
    <row r="11" spans="1:5" x14ac:dyDescent="0.2">
      <c r="A11" s="8" t="s">
        <v>2</v>
      </c>
      <c r="B11" s="22" t="s">
        <v>26</v>
      </c>
      <c r="C11" s="9">
        <v>-790</v>
      </c>
      <c r="D11" s="9">
        <f>C11</f>
        <v>-790</v>
      </c>
      <c r="E11" s="13"/>
    </row>
    <row r="12" spans="1:5" x14ac:dyDescent="0.2">
      <c r="B12" s="22" t="s">
        <v>27</v>
      </c>
      <c r="C12" s="9">
        <v>-180</v>
      </c>
      <c r="D12" s="9">
        <f>C12</f>
        <v>-180</v>
      </c>
      <c r="E12" s="10"/>
    </row>
    <row r="13" spans="1:5" x14ac:dyDescent="0.2">
      <c r="B13" s="22" t="s">
        <v>28</v>
      </c>
      <c r="C13" s="9">
        <v>-250</v>
      </c>
      <c r="D13" s="9"/>
      <c r="E13" s="10"/>
    </row>
    <row r="14" spans="1:5" x14ac:dyDescent="0.2">
      <c r="B14" s="22" t="s">
        <v>29</v>
      </c>
      <c r="C14" s="9">
        <v>-175</v>
      </c>
      <c r="D14" s="9">
        <f>C14</f>
        <v>-175</v>
      </c>
      <c r="E14" s="10"/>
    </row>
    <row r="15" spans="1:5" x14ac:dyDescent="0.2">
      <c r="B15" s="22" t="s">
        <v>30</v>
      </c>
      <c r="C15" s="9">
        <v>-350</v>
      </c>
      <c r="D15" s="9"/>
      <c r="E15" s="10"/>
    </row>
    <row r="16" spans="1:5" x14ac:dyDescent="0.2">
      <c r="B16" s="22" t="s">
        <v>31</v>
      </c>
      <c r="C16" s="9">
        <v>-50</v>
      </c>
      <c r="D16" s="9">
        <v>-50</v>
      </c>
      <c r="E16" s="10"/>
    </row>
    <row r="17" spans="1:5" x14ac:dyDescent="0.2">
      <c r="B17" s="22" t="s">
        <v>32</v>
      </c>
      <c r="C17" s="9">
        <v>-1150</v>
      </c>
      <c r="D17" s="9">
        <v>-1200</v>
      </c>
      <c r="E17" s="10"/>
    </row>
    <row r="18" spans="1:5" x14ac:dyDescent="0.2">
      <c r="B18" s="22" t="s">
        <v>33</v>
      </c>
      <c r="C18" s="9">
        <v>-110</v>
      </c>
      <c r="D18" s="9">
        <v>-100</v>
      </c>
      <c r="E18" s="10"/>
    </row>
    <row r="19" spans="1:5" x14ac:dyDescent="0.2">
      <c r="B19" s="22" t="s">
        <v>34</v>
      </c>
      <c r="C19" s="9">
        <v>-280</v>
      </c>
      <c r="D19" s="9">
        <v>-300</v>
      </c>
      <c r="E19" s="13"/>
    </row>
    <row r="20" spans="1:5" x14ac:dyDescent="0.2">
      <c r="B20" s="22" t="s">
        <v>35</v>
      </c>
      <c r="C20" s="9">
        <v>-350</v>
      </c>
      <c r="D20" s="9">
        <v>-300</v>
      </c>
      <c r="E20" s="13"/>
    </row>
    <row r="21" spans="1:5" x14ac:dyDescent="0.2">
      <c r="B21" s="22" t="s">
        <v>40</v>
      </c>
      <c r="C21" s="9"/>
      <c r="D21" s="9">
        <v>-250</v>
      </c>
      <c r="E21" s="13"/>
    </row>
    <row r="22" spans="1:5" x14ac:dyDescent="0.2">
      <c r="B22" s="22" t="s">
        <v>41</v>
      </c>
      <c r="C22" s="9"/>
      <c r="D22" s="9">
        <v>-350</v>
      </c>
      <c r="E22" s="13"/>
    </row>
    <row r="23" spans="1:5" x14ac:dyDescent="0.2">
      <c r="B23" s="28" t="s">
        <v>42</v>
      </c>
      <c r="C23" s="9"/>
      <c r="D23" s="21">
        <v>-1500</v>
      </c>
      <c r="E23" s="10"/>
    </row>
    <row r="24" spans="1:5" x14ac:dyDescent="0.2">
      <c r="B24" s="8"/>
      <c r="C24" s="9"/>
      <c r="D24" s="9"/>
      <c r="E24" s="10"/>
    </row>
    <row r="25" spans="1:5" x14ac:dyDescent="0.2">
      <c r="A25" s="4" t="s">
        <v>3</v>
      </c>
      <c r="B25" s="4"/>
      <c r="C25" s="11">
        <f>SUM(C11:C24)</f>
        <v>-3685</v>
      </c>
      <c r="D25" s="11">
        <f>SUM(D11:D24)</f>
        <v>-5195</v>
      </c>
      <c r="E25" s="12">
        <f>SUM(E11:E24)</f>
        <v>0</v>
      </c>
    </row>
    <row r="26" spans="1:5" x14ac:dyDescent="0.2">
      <c r="C26" s="2"/>
      <c r="D26" s="2"/>
      <c r="E26" s="3"/>
    </row>
    <row r="27" spans="1:5" x14ac:dyDescent="0.2">
      <c r="A27" s="4" t="s">
        <v>4</v>
      </c>
      <c r="B27" s="4"/>
      <c r="C27" s="11">
        <f>C8+C25</f>
        <v>92.5</v>
      </c>
      <c r="D27" s="11">
        <f>D8+D25</f>
        <v>-1417.5</v>
      </c>
      <c r="E27" s="12">
        <f>E8+E25</f>
        <v>3777.5</v>
      </c>
    </row>
    <row r="28" spans="1:5" x14ac:dyDescent="0.2">
      <c r="A28" s="17" t="s">
        <v>14</v>
      </c>
      <c r="C28" s="9">
        <v>390</v>
      </c>
      <c r="D28" s="16">
        <f>C30</f>
        <v>482.5</v>
      </c>
      <c r="E28" s="16">
        <f>D40</f>
        <v>350</v>
      </c>
    </row>
    <row r="29" spans="1:5" x14ac:dyDescent="0.2">
      <c r="C29" s="2">
        <v>0</v>
      </c>
      <c r="D29" s="2">
        <v>0</v>
      </c>
    </row>
    <row r="30" spans="1:5" x14ac:dyDescent="0.2">
      <c r="A30" s="4" t="s">
        <v>5</v>
      </c>
      <c r="B30" s="4"/>
      <c r="C30" s="11">
        <f>C27+C28</f>
        <v>482.5</v>
      </c>
      <c r="D30" s="11">
        <f>D27+D28</f>
        <v>-935</v>
      </c>
      <c r="E30" s="14"/>
    </row>
    <row r="31" spans="1:5" x14ac:dyDescent="0.2">
      <c r="C31" s="2"/>
      <c r="D31" s="2"/>
    </row>
    <row r="32" spans="1:5" x14ac:dyDescent="0.2">
      <c r="A32" s="4" t="s">
        <v>6</v>
      </c>
      <c r="B32" s="4"/>
      <c r="C32" s="5"/>
      <c r="D32" s="5"/>
      <c r="E32" s="4"/>
    </row>
    <row r="33" spans="1:5" x14ac:dyDescent="0.2">
      <c r="A33" t="s">
        <v>18</v>
      </c>
      <c r="C33" s="2">
        <v>0</v>
      </c>
      <c r="D33" s="18">
        <f>D45</f>
        <v>1285</v>
      </c>
    </row>
    <row r="34" spans="1:5" x14ac:dyDescent="0.2">
      <c r="A34" t="s">
        <v>7</v>
      </c>
      <c r="C34" s="2">
        <v>0</v>
      </c>
      <c r="D34" s="2">
        <v>0</v>
      </c>
    </row>
    <row r="35" spans="1:5" x14ac:dyDescent="0.2">
      <c r="A35" t="s">
        <v>7</v>
      </c>
      <c r="C35" s="2">
        <v>0</v>
      </c>
      <c r="D35" s="2">
        <v>0</v>
      </c>
    </row>
    <row r="36" spans="1:5" x14ac:dyDescent="0.2">
      <c r="A36" s="4" t="s">
        <v>8</v>
      </c>
      <c r="B36" s="4"/>
      <c r="C36" s="5"/>
      <c r="D36" s="5"/>
      <c r="E36" s="4"/>
    </row>
    <row r="37" spans="1:5" x14ac:dyDescent="0.2">
      <c r="A37" t="s">
        <v>17</v>
      </c>
      <c r="C37" s="2">
        <v>0</v>
      </c>
      <c r="D37" s="2">
        <v>0</v>
      </c>
    </row>
    <row r="38" spans="1:5" x14ac:dyDescent="0.2">
      <c r="A38" t="s">
        <v>17</v>
      </c>
      <c r="C38" s="2">
        <v>0</v>
      </c>
      <c r="D38" s="2">
        <v>0</v>
      </c>
    </row>
    <row r="39" spans="1:5" x14ac:dyDescent="0.2">
      <c r="A39" t="s">
        <v>17</v>
      </c>
      <c r="C39" s="2">
        <v>0</v>
      </c>
      <c r="D39" s="2">
        <v>0</v>
      </c>
    </row>
    <row r="40" spans="1:5" x14ac:dyDescent="0.2">
      <c r="A40" s="4" t="s">
        <v>12</v>
      </c>
      <c r="B40" s="4"/>
      <c r="C40" s="5">
        <f>C30+C33+C34+C35-C37-C38-C39</f>
        <v>482.5</v>
      </c>
      <c r="D40" s="5">
        <v>350</v>
      </c>
      <c r="E40" s="7" t="s">
        <v>7</v>
      </c>
    </row>
    <row r="42" spans="1:5" x14ac:dyDescent="0.2">
      <c r="A42" s="1" t="s">
        <v>19</v>
      </c>
    </row>
    <row r="43" spans="1:5" x14ac:dyDescent="0.2">
      <c r="A43" t="s">
        <v>20</v>
      </c>
      <c r="D43" s="19">
        <f>-D30</f>
        <v>935</v>
      </c>
    </row>
    <row r="44" spans="1:5" x14ac:dyDescent="0.2">
      <c r="A44" t="s">
        <v>21</v>
      </c>
      <c r="D44" s="19">
        <f>D40</f>
        <v>350</v>
      </c>
    </row>
    <row r="45" spans="1:5" x14ac:dyDescent="0.2">
      <c r="A45" t="s">
        <v>18</v>
      </c>
      <c r="D45" s="20">
        <f>D43+D44</f>
        <v>1285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Tabelle1</vt:lpstr>
      <vt:lpstr>Fam Koren März</vt:lpstr>
      <vt:lpstr>Fam Koren April</vt:lpstr>
      <vt:lpstr>Fam Koren März u April kum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holzheu</dc:creator>
  <cp:lastModifiedBy>Microsoft Office User</cp:lastModifiedBy>
  <cp:lastPrinted>2022-09-01T13:41:14Z</cp:lastPrinted>
  <dcterms:created xsi:type="dcterms:W3CDTF">2014-09-24T08:30:25Z</dcterms:created>
  <dcterms:modified xsi:type="dcterms:W3CDTF">2022-09-14T09:29:20Z</dcterms:modified>
</cp:coreProperties>
</file>