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560" yWindow="560" windowWidth="18200" windowHeight="15760" tabRatio="500" activeTab="1"/>
  </bookViews>
  <sheets>
    <sheet name="Angabe" sheetId="2" r:id="rId1"/>
    <sheet name="Lösung" sheetId="1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9" i="1" l="1"/>
  <c r="E10" i="1"/>
  <c r="E11" i="1"/>
  <c r="D13" i="1"/>
  <c r="G9" i="1"/>
  <c r="F10" i="1"/>
  <c r="G10" i="1"/>
  <c r="G11" i="1"/>
  <c r="E13" i="1"/>
  <c r="F13" i="1"/>
  <c r="D25" i="1"/>
  <c r="E25" i="1"/>
  <c r="E26" i="1"/>
  <c r="E27" i="1"/>
  <c r="E28" i="1"/>
  <c r="E29" i="1"/>
  <c r="E30" i="1"/>
  <c r="E31" i="1"/>
  <c r="E32" i="1"/>
  <c r="M31" i="1"/>
  <c r="M30" i="1"/>
  <c r="M29" i="1"/>
  <c r="M28" i="1"/>
  <c r="Q24" i="1"/>
  <c r="Q25" i="1"/>
  <c r="Q26" i="1"/>
  <c r="Q28" i="1"/>
  <c r="I24" i="1"/>
  <c r="I25" i="1"/>
  <c r="I26" i="1"/>
  <c r="I28" i="1"/>
  <c r="H9" i="1"/>
  <c r="H11" i="1"/>
  <c r="E16" i="1"/>
  <c r="E17" i="1"/>
  <c r="E18" i="1"/>
  <c r="E19" i="1"/>
  <c r="E20" i="1"/>
  <c r="E22" i="1"/>
  <c r="F9" i="1"/>
  <c r="F11" i="1"/>
  <c r="D14" i="1"/>
  <c r="E14" i="1"/>
  <c r="F14" i="1"/>
  <c r="I9" i="1"/>
  <c r="D9" i="1"/>
  <c r="I8" i="1"/>
  <c r="I7" i="1"/>
  <c r="I6" i="1"/>
  <c r="I5" i="1"/>
</calcChain>
</file>

<file path=xl/sharedStrings.xml><?xml version="1.0" encoding="utf-8"?>
<sst xmlns="http://schemas.openxmlformats.org/spreadsheetml/2006/main" count="71" uniqueCount="38">
  <si>
    <t>Zur Resi</t>
  </si>
  <si>
    <t>Küche</t>
  </si>
  <si>
    <t>Keller</t>
  </si>
  <si>
    <t>Rest</t>
  </si>
  <si>
    <t>Logis</t>
  </si>
  <si>
    <t>a</t>
  </si>
  <si>
    <t>LM Einsatz</t>
  </si>
  <si>
    <t>Getr Einsatz</t>
  </si>
  <si>
    <t>Energie</t>
  </si>
  <si>
    <t>GK</t>
  </si>
  <si>
    <t>Personal</t>
  </si>
  <si>
    <t>Div Kosten</t>
  </si>
  <si>
    <t>Kalk Kosten</t>
  </si>
  <si>
    <t>Zuschlbasen</t>
  </si>
  <si>
    <t>b</t>
  </si>
  <si>
    <t>Speisen</t>
  </si>
  <si>
    <t>Getränke</t>
  </si>
  <si>
    <t>c</t>
  </si>
  <si>
    <t>Seko</t>
  </si>
  <si>
    <t>Gewinn</t>
  </si>
  <si>
    <t>Grundpreis</t>
  </si>
  <si>
    <t>Ust</t>
  </si>
  <si>
    <t>Zwisu (brutto)</t>
  </si>
  <si>
    <t>Ortstaxe</t>
  </si>
  <si>
    <t>Nächtigungspreis</t>
  </si>
  <si>
    <t>d</t>
  </si>
  <si>
    <t>WES</t>
  </si>
  <si>
    <t>e</t>
  </si>
  <si>
    <t>f</t>
  </si>
  <si>
    <t>NRA</t>
  </si>
  <si>
    <t>in%</t>
  </si>
  <si>
    <t>BG</t>
  </si>
  <si>
    <t>ZS netto</t>
  </si>
  <si>
    <t>Abgabepreis brutto</t>
  </si>
  <si>
    <t>Kostenart</t>
  </si>
  <si>
    <t>Kosten in ts</t>
  </si>
  <si>
    <t>Summe GK</t>
  </si>
  <si>
    <t>Zuschlagssätze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</si>
</sst>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9" fontId="0" fillId="0" borderId="0" xfId="0" applyNumberFormat="1"/>
    <xf numFmtId="0" fontId="0" fillId="0" borderId="2" xfId="0" applyBorder="1"/>
    <xf numFmtId="9" fontId="0" fillId="0" borderId="2" xfId="2" applyFont="1" applyBorder="1"/>
    <xf numFmtId="43" fontId="0" fillId="0" borderId="2" xfId="1" applyFont="1" applyBorder="1"/>
    <xf numFmtId="0" fontId="0" fillId="0" borderId="2" xfId="0" applyBorder="1" applyAlignment="1">
      <alignment horizontal="center" vertical="center"/>
    </xf>
    <xf numFmtId="9" fontId="0" fillId="2" borderId="0" xfId="0" applyNumberFormat="1" applyFill="1"/>
    <xf numFmtId="43" fontId="0" fillId="2" borderId="0" xfId="0" applyNumberFormat="1" applyFill="1"/>
    <xf numFmtId="0" fontId="0" fillId="2" borderId="0" xfId="0" applyFill="1"/>
    <xf numFmtId="9" fontId="0" fillId="2" borderId="0" xfId="2" applyFont="1" applyFill="1"/>
    <xf numFmtId="43" fontId="0" fillId="2" borderId="0" xfId="1" applyFont="1" applyFill="1"/>
  </cellXfs>
  <cellStyles count="11"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Dezimal" xfId="1" builtinId="3"/>
    <cellStyle name="Link" xfId="3" builtinId="8" hidden="1"/>
    <cellStyle name="Link" xfId="5" builtinId="8" hidden="1"/>
    <cellStyle name="Link" xfId="7" builtinId="8" hidden="1"/>
    <cellStyle name="Link" xfId="9" builtinId="8" hidden="1"/>
    <cellStyle name="Prozent" xfId="2" builtinId="5"/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G17"/>
  <sheetViews>
    <sheetView workbookViewId="0">
      <selection activeCell="C37" sqref="C37"/>
    </sheetView>
  </sheetViews>
  <sheetFormatPr baseColWidth="10" defaultRowHeight="15" x14ac:dyDescent="0"/>
  <cols>
    <col min="2" max="2" width="15.1640625" customWidth="1"/>
  </cols>
  <sheetData>
    <row r="5" spans="2:7" ht="30" customHeight="1">
      <c r="B5" s="6" t="s">
        <v>34</v>
      </c>
      <c r="C5" s="6" t="s">
        <v>35</v>
      </c>
      <c r="D5" s="6" t="s">
        <v>1</v>
      </c>
      <c r="E5" s="6" t="s">
        <v>2</v>
      </c>
      <c r="F5" s="6" t="s">
        <v>3</v>
      </c>
      <c r="G5" s="6" t="s">
        <v>4</v>
      </c>
    </row>
    <row r="6" spans="2:7">
      <c r="B6" s="3" t="s">
        <v>6</v>
      </c>
      <c r="C6" s="3">
        <v>125</v>
      </c>
      <c r="D6" s="3">
        <v>125</v>
      </c>
      <c r="E6" s="3"/>
      <c r="F6" s="3"/>
      <c r="G6" s="3"/>
    </row>
    <row r="7" spans="2:7">
      <c r="B7" s="3" t="s">
        <v>7</v>
      </c>
      <c r="C7" s="3">
        <v>42</v>
      </c>
      <c r="D7" s="3"/>
      <c r="E7" s="3">
        <v>42</v>
      </c>
      <c r="F7" s="3"/>
      <c r="G7" s="3"/>
    </row>
    <row r="8" spans="2:7">
      <c r="B8" s="3" t="s">
        <v>8</v>
      </c>
      <c r="C8" s="3">
        <v>25</v>
      </c>
      <c r="D8" s="3">
        <v>5</v>
      </c>
      <c r="E8" s="3">
        <v>1</v>
      </c>
      <c r="F8" s="3">
        <v>4</v>
      </c>
      <c r="G8" s="3">
        <v>15</v>
      </c>
    </row>
    <row r="9" spans="2:7">
      <c r="B9" s="3" t="s">
        <v>10</v>
      </c>
      <c r="C9" s="3">
        <v>245</v>
      </c>
      <c r="D9" s="3">
        <v>74</v>
      </c>
      <c r="E9" s="3">
        <v>12</v>
      </c>
      <c r="F9" s="3">
        <v>49</v>
      </c>
      <c r="G9" s="3">
        <v>110</v>
      </c>
    </row>
    <row r="10" spans="2:7">
      <c r="B10" s="3" t="s">
        <v>11</v>
      </c>
      <c r="C10" s="3">
        <v>102</v>
      </c>
      <c r="D10" s="3">
        <v>10</v>
      </c>
      <c r="E10" s="3">
        <v>5</v>
      </c>
      <c r="F10" s="3">
        <v>35</v>
      </c>
      <c r="G10" s="3">
        <v>51</v>
      </c>
    </row>
    <row r="11" spans="2:7">
      <c r="B11" s="3" t="s">
        <v>12</v>
      </c>
      <c r="C11" s="3">
        <v>175</v>
      </c>
      <c r="D11" s="3">
        <v>26</v>
      </c>
      <c r="E11" s="3">
        <v>4</v>
      </c>
      <c r="F11" s="3">
        <v>44</v>
      </c>
      <c r="G11" s="3">
        <v>102</v>
      </c>
    </row>
    <row r="12" spans="2:7">
      <c r="B12" s="3"/>
      <c r="C12" s="3"/>
      <c r="D12" s="3"/>
      <c r="E12" s="3"/>
      <c r="F12" s="3"/>
      <c r="G12" s="3"/>
    </row>
    <row r="13" spans="2:7">
      <c r="B13" s="3" t="s">
        <v>36</v>
      </c>
      <c r="C13" s="3"/>
      <c r="D13" s="3"/>
      <c r="E13" s="3"/>
      <c r="F13" s="3"/>
      <c r="G13" s="3"/>
    </row>
    <row r="14" spans="2:7">
      <c r="B14" s="3"/>
      <c r="C14" s="3"/>
      <c r="D14" s="3"/>
      <c r="E14" s="3"/>
      <c r="F14" s="3"/>
      <c r="G14" s="3"/>
    </row>
    <row r="15" spans="2:7">
      <c r="B15" s="3" t="s">
        <v>13</v>
      </c>
      <c r="C15" s="3"/>
      <c r="D15" s="3"/>
      <c r="E15" s="3"/>
      <c r="F15" s="3"/>
      <c r="G15" s="3"/>
    </row>
    <row r="16" spans="2:7">
      <c r="B16" s="3"/>
      <c r="C16" s="3"/>
      <c r="D16" s="3"/>
      <c r="E16" s="3"/>
      <c r="F16" s="3"/>
      <c r="G16" s="3"/>
    </row>
    <row r="17" spans="2:7">
      <c r="B17" s="3" t="s">
        <v>37</v>
      </c>
      <c r="C17" s="3"/>
      <c r="D17" s="4"/>
      <c r="E17" s="4"/>
      <c r="F17" s="4"/>
      <c r="G17" s="5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abSelected="1" workbookViewId="0">
      <selection activeCell="B11" sqref="B11"/>
    </sheetView>
  </sheetViews>
  <sheetFormatPr baseColWidth="10" defaultRowHeight="15" x14ac:dyDescent="0"/>
  <sheetData>
    <row r="1" spans="1:9">
      <c r="A1" t="s">
        <v>0</v>
      </c>
    </row>
    <row r="2" spans="1:9">
      <c r="C2" t="s">
        <v>34</v>
      </c>
      <c r="D2" t="s">
        <v>35</v>
      </c>
      <c r="E2" t="s">
        <v>1</v>
      </c>
      <c r="F2" t="s">
        <v>2</v>
      </c>
      <c r="G2" t="s">
        <v>3</v>
      </c>
      <c r="H2" t="s">
        <v>4</v>
      </c>
    </row>
    <row r="3" spans="1:9">
      <c r="A3" t="s">
        <v>5</v>
      </c>
      <c r="C3" t="s">
        <v>6</v>
      </c>
      <c r="D3">
        <v>125</v>
      </c>
      <c r="E3">
        <v>125</v>
      </c>
    </row>
    <row r="4" spans="1:9">
      <c r="C4" s="1" t="s">
        <v>7</v>
      </c>
      <c r="D4" s="1">
        <v>42</v>
      </c>
      <c r="E4" s="1"/>
      <c r="F4" s="1">
        <v>42</v>
      </c>
      <c r="G4" s="1"/>
      <c r="H4" s="1"/>
    </row>
    <row r="5" spans="1:9">
      <c r="C5" t="s">
        <v>8</v>
      </c>
      <c r="D5">
        <v>25</v>
      </c>
      <c r="E5">
        <v>5</v>
      </c>
      <c r="F5">
        <v>1</v>
      </c>
      <c r="G5">
        <v>4</v>
      </c>
      <c r="H5">
        <v>15</v>
      </c>
      <c r="I5">
        <f>SUM(E5:H5)</f>
        <v>25</v>
      </c>
    </row>
    <row r="6" spans="1:9">
      <c r="C6" t="s">
        <v>10</v>
      </c>
      <c r="D6">
        <v>245</v>
      </c>
      <c r="E6">
        <v>74</v>
      </c>
      <c r="F6">
        <v>12</v>
      </c>
      <c r="G6">
        <v>49</v>
      </c>
      <c r="H6">
        <v>110</v>
      </c>
      <c r="I6">
        <f>SUM(E6:H6)</f>
        <v>245</v>
      </c>
    </row>
    <row r="7" spans="1:9">
      <c r="C7" t="s">
        <v>11</v>
      </c>
      <c r="D7">
        <v>102</v>
      </c>
      <c r="E7">
        <v>10</v>
      </c>
      <c r="F7">
        <v>5</v>
      </c>
      <c r="G7">
        <v>35</v>
      </c>
      <c r="H7">
        <v>51</v>
      </c>
      <c r="I7">
        <f>SUM(E7:H7)</f>
        <v>101</v>
      </c>
    </row>
    <row r="8" spans="1:9">
      <c r="C8" s="1" t="s">
        <v>12</v>
      </c>
      <c r="D8" s="1">
        <v>175</v>
      </c>
      <c r="E8" s="1">
        <v>26</v>
      </c>
      <c r="F8" s="1">
        <v>4</v>
      </c>
      <c r="G8" s="1">
        <v>44</v>
      </c>
      <c r="H8" s="1">
        <v>102</v>
      </c>
      <c r="I8">
        <f>SUM(E8:H8)</f>
        <v>176</v>
      </c>
    </row>
    <row r="9" spans="1:9">
      <c r="C9" t="s">
        <v>9</v>
      </c>
      <c r="D9">
        <f>SUM(D5:D8)</f>
        <v>547</v>
      </c>
      <c r="E9">
        <f>SUM(E5:E8)</f>
        <v>115</v>
      </c>
      <c r="F9">
        <f>SUM(F5:F8)</f>
        <v>22</v>
      </c>
      <c r="G9">
        <f>SUM(G5:G8)</f>
        <v>132</v>
      </c>
      <c r="H9">
        <f>SUM(H5:H8)</f>
        <v>278</v>
      </c>
      <c r="I9">
        <f>SUM(E9:H9)</f>
        <v>547</v>
      </c>
    </row>
    <row r="10" spans="1:9">
      <c r="C10" t="s">
        <v>13</v>
      </c>
      <c r="E10">
        <f>E3</f>
        <v>125</v>
      </c>
      <c r="F10">
        <f>F4</f>
        <v>42</v>
      </c>
      <c r="G10">
        <f>E10+F10</f>
        <v>167</v>
      </c>
      <c r="H10">
        <v>6500</v>
      </c>
    </row>
    <row r="11" spans="1:9">
      <c r="E11" s="10">
        <f>E9/E10</f>
        <v>0.92</v>
      </c>
      <c r="F11" s="10">
        <f>F9/F10</f>
        <v>0.52380952380952384</v>
      </c>
      <c r="G11" s="10">
        <f>G9/G10</f>
        <v>0.79041916167664672</v>
      </c>
      <c r="H11" s="11">
        <f>H9/H10*1000</f>
        <v>42.769230769230766</v>
      </c>
    </row>
    <row r="13" spans="1:9">
      <c r="A13" t="s">
        <v>14</v>
      </c>
      <c r="C13" t="s">
        <v>15</v>
      </c>
      <c r="D13" s="2">
        <f>E11</f>
        <v>0.92</v>
      </c>
      <c r="E13" s="2">
        <f>G11</f>
        <v>0.79041916167664672</v>
      </c>
      <c r="F13" s="7">
        <f>SUM(D13:E13)</f>
        <v>1.7104191616766466</v>
      </c>
    </row>
    <row r="14" spans="1:9">
      <c r="C14" t="s">
        <v>16</v>
      </c>
      <c r="D14" s="2">
        <f>F11</f>
        <v>0.52380952380952384</v>
      </c>
      <c r="E14" s="2">
        <f>G11</f>
        <v>0.79041916167664672</v>
      </c>
      <c r="F14" s="7">
        <f>SUM(D14:E14)</f>
        <v>1.3142286854861704</v>
      </c>
    </row>
    <row r="16" spans="1:9">
      <c r="A16" t="s">
        <v>17</v>
      </c>
      <c r="C16" t="s">
        <v>18</v>
      </c>
      <c r="E16" s="8">
        <f>H11</f>
        <v>42.769230769230766</v>
      </c>
    </row>
    <row r="17" spans="1:17">
      <c r="C17" t="s">
        <v>19</v>
      </c>
      <c r="D17" s="2">
        <v>0.15</v>
      </c>
      <c r="E17" s="8">
        <f>E16*D17</f>
        <v>6.4153846153846148</v>
      </c>
    </row>
    <row r="18" spans="1:17">
      <c r="C18" t="s">
        <v>20</v>
      </c>
      <c r="E18" s="8">
        <f>E16+E17</f>
        <v>49.184615384615384</v>
      </c>
    </row>
    <row r="19" spans="1:17">
      <c r="C19" t="s">
        <v>21</v>
      </c>
      <c r="D19" s="2">
        <v>0.1</v>
      </c>
      <c r="E19" s="8">
        <f>E18*D19</f>
        <v>4.9184615384615391</v>
      </c>
    </row>
    <row r="20" spans="1:17">
      <c r="C20" t="s">
        <v>22</v>
      </c>
      <c r="E20" s="8">
        <f>E18+E19</f>
        <v>54.103076923076927</v>
      </c>
    </row>
    <row r="21" spans="1:17">
      <c r="C21" t="s">
        <v>23</v>
      </c>
      <c r="E21" s="9">
        <v>1</v>
      </c>
    </row>
    <row r="22" spans="1:17">
      <c r="C22" t="s">
        <v>24</v>
      </c>
      <c r="E22" s="8">
        <f>E20+E21</f>
        <v>55.103076923076927</v>
      </c>
    </row>
    <row r="24" spans="1:17">
      <c r="A24" t="s">
        <v>25</v>
      </c>
      <c r="C24" t="s">
        <v>26</v>
      </c>
      <c r="E24" s="9">
        <v>3.2</v>
      </c>
      <c r="G24" t="s">
        <v>27</v>
      </c>
      <c r="H24" t="s">
        <v>20</v>
      </c>
      <c r="I24" s="8">
        <f>E28</f>
        <v>9.5406754491017978</v>
      </c>
      <c r="J24" t="s">
        <v>28</v>
      </c>
      <c r="K24" t="s">
        <v>26</v>
      </c>
      <c r="M24" s="9">
        <v>2.1</v>
      </c>
      <c r="P24" t="s">
        <v>20</v>
      </c>
      <c r="Q24" s="8">
        <f>M28</f>
        <v>4.7101449275362315</v>
      </c>
    </row>
    <row r="25" spans="1:17">
      <c r="C25" t="s">
        <v>9</v>
      </c>
      <c r="D25" s="2">
        <f>F13</f>
        <v>1.7104191616766466</v>
      </c>
      <c r="E25" s="8">
        <f>E24*D25</f>
        <v>5.4733413173652696</v>
      </c>
      <c r="H25" t="s">
        <v>26</v>
      </c>
      <c r="I25" s="9">
        <f>-E24</f>
        <v>-3.2</v>
      </c>
      <c r="K25" t="s">
        <v>9</v>
      </c>
      <c r="L25" s="2"/>
      <c r="M25" s="8"/>
      <c r="P25" t="s">
        <v>26</v>
      </c>
      <c r="Q25" s="9">
        <f>-M24</f>
        <v>-2.1</v>
      </c>
    </row>
    <row r="26" spans="1:17">
      <c r="C26" t="s">
        <v>18</v>
      </c>
      <c r="E26" s="8">
        <f>E24+E25</f>
        <v>8.6733413173652707</v>
      </c>
      <c r="H26" t="s">
        <v>29</v>
      </c>
      <c r="I26" s="8">
        <f>I24+I25</f>
        <v>6.3406754491017976</v>
      </c>
      <c r="K26" t="s">
        <v>18</v>
      </c>
      <c r="M26" s="8"/>
      <c r="P26" t="s">
        <v>29</v>
      </c>
      <c r="Q26" s="8">
        <f>Q24+Q25</f>
        <v>2.6101449275362314</v>
      </c>
    </row>
    <row r="27" spans="1:17">
      <c r="C27" t="s">
        <v>19</v>
      </c>
      <c r="D27" s="2">
        <v>0.1</v>
      </c>
      <c r="E27" s="8">
        <f>E26*D27</f>
        <v>0.86733413173652707</v>
      </c>
      <c r="I27" s="9"/>
      <c r="K27" t="s">
        <v>19</v>
      </c>
      <c r="L27" s="2"/>
      <c r="M27" s="8"/>
      <c r="Q27" s="9"/>
    </row>
    <row r="28" spans="1:17">
      <c r="C28" t="s">
        <v>20</v>
      </c>
      <c r="E28" s="8">
        <f>E26+E27</f>
        <v>9.5406754491017978</v>
      </c>
      <c r="H28" t="s">
        <v>30</v>
      </c>
      <c r="I28" s="10">
        <f>I26/-I25</f>
        <v>1.9814610778443116</v>
      </c>
      <c r="K28" t="s">
        <v>20</v>
      </c>
      <c r="M28" s="8">
        <f>M30-M29</f>
        <v>4.7101449275362315</v>
      </c>
      <c r="P28" t="s">
        <v>30</v>
      </c>
      <c r="Q28" s="10">
        <f>Q26/-Q25</f>
        <v>1.2429261559696339</v>
      </c>
    </row>
    <row r="29" spans="1:17">
      <c r="C29" t="s">
        <v>31</v>
      </c>
      <c r="D29" s="2">
        <v>0.15</v>
      </c>
      <c r="E29" s="8">
        <f>E28*D29</f>
        <v>1.4311013173652696</v>
      </c>
      <c r="K29" t="s">
        <v>31</v>
      </c>
      <c r="L29" s="2">
        <v>0.15</v>
      </c>
      <c r="M29" s="8">
        <f>M30/(1+L30+L29)*L29</f>
        <v>0.7065217391304347</v>
      </c>
    </row>
    <row r="30" spans="1:17">
      <c r="C30" t="s">
        <v>32</v>
      </c>
      <c r="E30" s="8">
        <f>E28+E29</f>
        <v>10.971776766467068</v>
      </c>
      <c r="K30" t="s">
        <v>32</v>
      </c>
      <c r="M30" s="8">
        <f>M32-M31</f>
        <v>5.4166666666666661</v>
      </c>
    </row>
    <row r="31" spans="1:17">
      <c r="C31" t="s">
        <v>21</v>
      </c>
      <c r="D31" s="2">
        <v>0.1</v>
      </c>
      <c r="E31" s="8">
        <f>E30*D31</f>
        <v>1.0971776766467067</v>
      </c>
      <c r="K31" t="s">
        <v>21</v>
      </c>
      <c r="L31" s="2">
        <v>0.2</v>
      </c>
      <c r="M31" s="8">
        <f>M32/(1+L32+L31)*L31</f>
        <v>1.0833333333333335</v>
      </c>
    </row>
    <row r="32" spans="1:17">
      <c r="C32" t="s">
        <v>33</v>
      </c>
      <c r="E32" s="8">
        <f>E30+E31</f>
        <v>12.068954443113775</v>
      </c>
      <c r="K32" t="s">
        <v>33</v>
      </c>
      <c r="M32" s="8">
        <v>6.5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Angabe</vt:lpstr>
      <vt:lpstr>Lösung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 holzheu</dc:creator>
  <cp:lastModifiedBy>werner holzheu</cp:lastModifiedBy>
  <dcterms:created xsi:type="dcterms:W3CDTF">2013-02-07T09:38:26Z</dcterms:created>
  <dcterms:modified xsi:type="dcterms:W3CDTF">2013-02-23T07:40:47Z</dcterms:modified>
</cp:coreProperties>
</file>