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5760" windowHeight="22780" activeTab="0"/>
  </bookViews>
  <sheets>
    <sheet name="Lösung" sheetId="1" r:id="rId1"/>
    <sheet name="Angabe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<sst xmlns="http://schemas.openxmlformats.org/spreadsheetml/2006/main" count="43" uniqueCount="24">
  <si>
    <t>Aufwand/Ertrag</t>
  </si>
  <si>
    <t>Personalaufwand</t>
  </si>
  <si>
    <t>Heizung</t>
  </si>
  <si>
    <t>Strom</t>
  </si>
  <si>
    <t>Wasser</t>
  </si>
  <si>
    <t>Instandhaltung</t>
  </si>
  <si>
    <t>Zinsen für Darlehen</t>
  </si>
  <si>
    <t>Wareneinsatz (Kosmetik, ....)</t>
  </si>
  <si>
    <t>Telefon</t>
  </si>
  <si>
    <t>PKW-Betriebsaufwand</t>
  </si>
  <si>
    <t>Abschreibung PKW</t>
  </si>
  <si>
    <t>Abschreibung Geschäftsausstattung</t>
  </si>
  <si>
    <t>Werbeaufwand</t>
  </si>
  <si>
    <t>Kalkulatorische Miete</t>
  </si>
  <si>
    <t>Kalkulatorische Zinsen</t>
  </si>
  <si>
    <t>Kakl. Unternehmerlohn</t>
  </si>
  <si>
    <t>Erlöse</t>
  </si>
  <si>
    <t>Gewinn lt GuV / Betriebsergebnis</t>
  </si>
  <si>
    <t>Betrag</t>
  </si>
  <si>
    <t>Überleitung</t>
  </si>
  <si>
    <t>Kosten</t>
  </si>
  <si>
    <t>verkaufte Stunden</t>
  </si>
  <si>
    <t>Kosten/Stunde</t>
  </si>
  <si>
    <t>Summe Aufwand / Kosten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</si>
</sst>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35">
    <font>
      <sz val="11"/>
      <color theme="1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0" fillId="29" borderId="4" applyNumberFormat="0" applyFont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="150" zoomScaleNormal="150" workbookViewId="0" topLeftCell="A17">
      <selection activeCell="D27" sqref="D27"/>
    </sheetView>
  </sheetViews>
  <sheetFormatPr defaultColWidth="11.00390625" defaultRowHeight="14.25"/>
  <cols>
    <col min="1" max="1" width="25.875" style="0" customWidth="1"/>
  </cols>
  <sheetData>
    <row r="1" spans="1:4" ht="12.75">
      <c r="A1" s="2" t="s">
        <v>0</v>
      </c>
      <c r="B1" s="2" t="s">
        <v>18</v>
      </c>
      <c r="C1" s="2" t="s">
        <v>19</v>
      </c>
      <c r="D1" s="2" t="s">
        <v>20</v>
      </c>
    </row>
    <row r="2" spans="1:4" ht="12.75">
      <c r="A2" s="3" t="s">
        <v>1</v>
      </c>
      <c r="B2" s="4">
        <v>22000</v>
      </c>
      <c r="C2" s="4"/>
      <c r="D2" s="4">
        <f>B2+C2</f>
        <v>22000</v>
      </c>
    </row>
    <row r="3" spans="1:4" ht="12.75">
      <c r="A3" s="3" t="s">
        <v>2</v>
      </c>
      <c r="B3" s="4">
        <v>5000</v>
      </c>
      <c r="C3" s="4">
        <f>D3-B3</f>
        <v>-650</v>
      </c>
      <c r="D3" s="4">
        <f>ROUND(B3/1.15,-1)</f>
        <v>4350</v>
      </c>
    </row>
    <row r="4" spans="1:4" ht="12.75">
      <c r="A4" s="3" t="s">
        <v>3</v>
      </c>
      <c r="B4" s="4">
        <v>2000</v>
      </c>
      <c r="C4" s="4">
        <f>D4-B4</f>
        <v>-180</v>
      </c>
      <c r="D4" s="4">
        <f>ROUND(B4/1.1,-1)</f>
        <v>1820</v>
      </c>
    </row>
    <row r="5" spans="1:4" ht="12.75">
      <c r="A5" s="3" t="s">
        <v>4</v>
      </c>
      <c r="B5" s="4">
        <v>1500</v>
      </c>
      <c r="C5" s="4">
        <f>D5-B5</f>
        <v>380</v>
      </c>
      <c r="D5" s="4">
        <f>ROUND(B5/0.8,-1)</f>
        <v>1880</v>
      </c>
    </row>
    <row r="6" spans="1:4" ht="12.75">
      <c r="A6" s="3" t="s">
        <v>5</v>
      </c>
      <c r="B6" s="4">
        <v>12000</v>
      </c>
      <c r="C6" s="4">
        <f>D6-B6</f>
        <v>-10500</v>
      </c>
      <c r="D6" s="4">
        <f>12000/20+9000/10</f>
        <v>1500</v>
      </c>
    </row>
    <row r="7" spans="1:4" ht="12.75">
      <c r="A7" s="3" t="s">
        <v>6</v>
      </c>
      <c r="B7" s="4">
        <v>4000</v>
      </c>
      <c r="C7" s="4"/>
      <c r="D7" s="4">
        <f aca="true" t="shared" si="0" ref="D7:D20">B7+C7</f>
        <v>4000</v>
      </c>
    </row>
    <row r="8" spans="1:4" ht="12.75">
      <c r="A8" s="3" t="s">
        <v>7</v>
      </c>
      <c r="B8" s="4">
        <v>15000</v>
      </c>
      <c r="C8" s="4">
        <f>B8*0.05</f>
        <v>750</v>
      </c>
      <c r="D8" s="4">
        <f t="shared" si="0"/>
        <v>15750</v>
      </c>
    </row>
    <row r="9" spans="1:4" ht="12.75">
      <c r="A9" s="3" t="s">
        <v>8</v>
      </c>
      <c r="B9" s="4">
        <v>3000</v>
      </c>
      <c r="C9" s="4">
        <v>-1200</v>
      </c>
      <c r="D9" s="4">
        <f t="shared" si="0"/>
        <v>1800</v>
      </c>
    </row>
    <row r="10" spans="1:4" ht="12.75">
      <c r="A10" s="3" t="s">
        <v>9</v>
      </c>
      <c r="B10" s="4">
        <v>2400</v>
      </c>
      <c r="C10" s="4">
        <f>B10*-0.25</f>
        <v>-600</v>
      </c>
      <c r="D10" s="4">
        <f t="shared" si="0"/>
        <v>1800</v>
      </c>
    </row>
    <row r="11" spans="1:4" ht="12.75">
      <c r="A11" s="3" t="s">
        <v>10</v>
      </c>
      <c r="B11" s="4">
        <v>3750</v>
      </c>
      <c r="C11" s="4">
        <f>D11-B11</f>
        <v>-1800</v>
      </c>
      <c r="D11" s="4">
        <f>(28000-2000)/10*0.75</f>
        <v>1950</v>
      </c>
    </row>
    <row r="12" spans="1:4" ht="12.75">
      <c r="A12" s="3" t="s">
        <v>11</v>
      </c>
      <c r="B12" s="4">
        <v>2400</v>
      </c>
      <c r="C12" s="4">
        <f>D12-B12</f>
        <v>1200</v>
      </c>
      <c r="D12" s="4">
        <f>24000*1.2/8</f>
        <v>3600</v>
      </c>
    </row>
    <row r="13" spans="1:4" ht="12.75">
      <c r="A13" s="3" t="s">
        <v>12</v>
      </c>
      <c r="B13" s="4">
        <v>6000</v>
      </c>
      <c r="C13" s="4">
        <f>D13-B13</f>
        <v>-1200</v>
      </c>
      <c r="D13" s="4">
        <f>B13/1.25</f>
        <v>4800</v>
      </c>
    </row>
    <row r="14" spans="1:4" ht="12.75">
      <c r="A14" s="3" t="s">
        <v>13</v>
      </c>
      <c r="B14" s="4"/>
      <c r="C14" s="4">
        <f>900*12</f>
        <v>10800</v>
      </c>
      <c r="D14" s="4">
        <f>B14+C14</f>
        <v>10800</v>
      </c>
    </row>
    <row r="15" spans="1:4" ht="12.75">
      <c r="A15" s="3" t="s">
        <v>14</v>
      </c>
      <c r="B15" s="4"/>
      <c r="C15" s="4">
        <f>40000*0.08</f>
        <v>3200</v>
      </c>
      <c r="D15" s="4">
        <f t="shared" si="0"/>
        <v>3200</v>
      </c>
    </row>
    <row r="16" spans="1:4" ht="12.75">
      <c r="A16" s="3" t="s">
        <v>15</v>
      </c>
      <c r="B16" s="4"/>
      <c r="C16" s="4">
        <f>1900*14*1.2</f>
        <v>31920</v>
      </c>
      <c r="D16" s="4">
        <f t="shared" si="0"/>
        <v>31920</v>
      </c>
    </row>
    <row r="17" spans="1:4" ht="12.75">
      <c r="A17" s="3"/>
      <c r="B17" s="4"/>
      <c r="C17" s="4"/>
      <c r="D17" s="4"/>
    </row>
    <row r="18" spans="1:4" ht="12.75">
      <c r="A18" s="5" t="s">
        <v>23</v>
      </c>
      <c r="B18" s="6">
        <f>SUM(B2:B16)</f>
        <v>79050</v>
      </c>
      <c r="C18" s="6"/>
      <c r="D18" s="6">
        <f>SUM(D2:D16)</f>
        <v>111170</v>
      </c>
    </row>
    <row r="19" spans="1:4" ht="12.75">
      <c r="A19" s="3"/>
      <c r="B19" s="4"/>
      <c r="C19" s="4"/>
      <c r="D19" s="4"/>
    </row>
    <row r="20" spans="1:4" ht="12.75">
      <c r="A20" s="3" t="s">
        <v>16</v>
      </c>
      <c r="B20" s="4">
        <v>188000</v>
      </c>
      <c r="C20" s="4">
        <v>-80000</v>
      </c>
      <c r="D20" s="4">
        <f t="shared" si="0"/>
        <v>108000</v>
      </c>
    </row>
    <row r="21" spans="1:4" ht="12.75">
      <c r="A21" s="3"/>
      <c r="B21" s="4"/>
      <c r="C21" s="4"/>
      <c r="D21" s="4"/>
    </row>
    <row r="22" spans="1:4" ht="12.75">
      <c r="A22" s="5" t="s">
        <v>17</v>
      </c>
      <c r="B22" s="6">
        <f>B20-SUM(B2:B13)</f>
        <v>108950</v>
      </c>
      <c r="C22" s="6"/>
      <c r="D22" s="6">
        <f>D20-SUM(D2:D16)</f>
        <v>-3170</v>
      </c>
    </row>
    <row r="25" spans="1:4" ht="12.75">
      <c r="A25" t="s">
        <v>21</v>
      </c>
      <c r="B25">
        <v>2400</v>
      </c>
      <c r="C25">
        <v>1.5</v>
      </c>
      <c r="D25">
        <f>B25*C25</f>
        <v>3600</v>
      </c>
    </row>
    <row r="27" spans="1:4" ht="12.75">
      <c r="A27" t="s">
        <v>22</v>
      </c>
      <c r="D27" s="1">
        <f>D18/D25</f>
        <v>30.880555555555556</v>
      </c>
    </row>
  </sheetData>
  <sheetProtection/>
  <printOptions/>
  <pageMargins left="0.7" right="0.7" top="0.787401575" bottom="0.7874015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A27" sqref="A27"/>
    </sheetView>
  </sheetViews>
  <sheetFormatPr defaultColWidth="11.00390625" defaultRowHeight="14.25"/>
  <cols>
    <col min="1" max="1" width="30.75390625" style="0" bestFit="1" customWidth="1"/>
  </cols>
  <sheetData>
    <row r="1" spans="1:4" ht="12.75">
      <c r="A1" s="2" t="s">
        <v>0</v>
      </c>
      <c r="B1" s="2" t="s">
        <v>18</v>
      </c>
      <c r="C1" s="2" t="s">
        <v>19</v>
      </c>
      <c r="D1" s="2" t="s">
        <v>20</v>
      </c>
    </row>
    <row r="2" spans="1:4" ht="12.75">
      <c r="A2" s="3" t="s">
        <v>1</v>
      </c>
      <c r="B2" s="4">
        <v>22000</v>
      </c>
      <c r="C2" s="4"/>
      <c r="D2" s="4"/>
    </row>
    <row r="3" spans="1:4" ht="12.75">
      <c r="A3" s="3" t="s">
        <v>2</v>
      </c>
      <c r="B3" s="4">
        <v>5000</v>
      </c>
      <c r="C3" s="4"/>
      <c r="D3" s="4"/>
    </row>
    <row r="4" spans="1:4" ht="12.75">
      <c r="A4" s="3" t="s">
        <v>3</v>
      </c>
      <c r="B4" s="4">
        <v>2000</v>
      </c>
      <c r="C4" s="4"/>
      <c r="D4" s="4"/>
    </row>
    <row r="5" spans="1:4" ht="12.75">
      <c r="A5" s="3" t="s">
        <v>4</v>
      </c>
      <c r="B5" s="4">
        <v>1500</v>
      </c>
      <c r="C5" s="4"/>
      <c r="D5" s="4"/>
    </row>
    <row r="6" spans="1:4" ht="12.75">
      <c r="A6" s="3" t="s">
        <v>5</v>
      </c>
      <c r="B6" s="4">
        <v>12000</v>
      </c>
      <c r="C6" s="4"/>
      <c r="D6" s="4"/>
    </row>
    <row r="7" spans="1:4" ht="12.75">
      <c r="A7" s="3" t="s">
        <v>6</v>
      </c>
      <c r="B7" s="4">
        <v>4000</v>
      </c>
      <c r="C7" s="4"/>
      <c r="D7" s="4"/>
    </row>
    <row r="8" spans="1:4" ht="12.75">
      <c r="A8" s="3" t="s">
        <v>7</v>
      </c>
      <c r="B8" s="4">
        <v>15000</v>
      </c>
      <c r="C8" s="4"/>
      <c r="D8" s="4"/>
    </row>
    <row r="9" spans="1:4" ht="12.75">
      <c r="A9" s="3" t="s">
        <v>8</v>
      </c>
      <c r="B9" s="4">
        <v>3000</v>
      </c>
      <c r="C9" s="4"/>
      <c r="D9" s="4"/>
    </row>
    <row r="10" spans="1:4" ht="12.75">
      <c r="A10" s="3" t="s">
        <v>9</v>
      </c>
      <c r="B10" s="4">
        <v>2400</v>
      </c>
      <c r="C10" s="4"/>
      <c r="D10" s="4"/>
    </row>
    <row r="11" spans="1:4" ht="12.75">
      <c r="A11" s="3" t="s">
        <v>10</v>
      </c>
      <c r="B11" s="4">
        <v>3750</v>
      </c>
      <c r="C11" s="4"/>
      <c r="D11" s="4"/>
    </row>
    <row r="12" spans="1:4" ht="12.75">
      <c r="A12" s="3" t="s">
        <v>11</v>
      </c>
      <c r="B12" s="4">
        <v>2400</v>
      </c>
      <c r="C12" s="4"/>
      <c r="D12" s="4"/>
    </row>
    <row r="13" spans="1:4" ht="12.75">
      <c r="A13" s="3" t="s">
        <v>12</v>
      </c>
      <c r="B13" s="4">
        <v>6000</v>
      </c>
      <c r="C13" s="4"/>
      <c r="D13" s="4"/>
    </row>
    <row r="14" spans="1:4" ht="12.75">
      <c r="A14" s="3"/>
      <c r="B14" s="4"/>
      <c r="C14" s="4"/>
      <c r="D14" s="4"/>
    </row>
    <row r="15" spans="1:4" ht="12.75">
      <c r="A15" s="3"/>
      <c r="B15" s="4"/>
      <c r="C15" s="4"/>
      <c r="D15" s="4"/>
    </row>
    <row r="16" spans="1:4" ht="12.75">
      <c r="A16" s="3"/>
      <c r="B16" s="4"/>
      <c r="C16" s="4"/>
      <c r="D16" s="4"/>
    </row>
    <row r="17" spans="1:4" ht="12.75">
      <c r="A17" s="3"/>
      <c r="B17" s="4"/>
      <c r="C17" s="4"/>
      <c r="D17" s="4"/>
    </row>
    <row r="18" spans="1:4" ht="12.75">
      <c r="A18" s="5" t="s">
        <v>23</v>
      </c>
      <c r="B18" s="6"/>
      <c r="C18" s="6"/>
      <c r="D18" s="6"/>
    </row>
    <row r="19" spans="1:4" ht="12.75">
      <c r="A19" s="3"/>
      <c r="B19" s="4"/>
      <c r="C19" s="4"/>
      <c r="D19" s="4"/>
    </row>
    <row r="20" spans="1:4" ht="12.75">
      <c r="A20" s="3" t="s">
        <v>16</v>
      </c>
      <c r="B20" s="4">
        <v>188000</v>
      </c>
      <c r="C20" s="4"/>
      <c r="D20" s="4"/>
    </row>
    <row r="21" spans="1:4" ht="12.75">
      <c r="A21" s="3"/>
      <c r="B21" s="4"/>
      <c r="C21" s="4"/>
      <c r="D21" s="4"/>
    </row>
    <row r="22" spans="1:4" ht="12.75">
      <c r="A22" s="5" t="s">
        <v>17</v>
      </c>
      <c r="B22" s="6"/>
      <c r="C22" s="6"/>
      <c r="D22" s="6"/>
    </row>
    <row r="27" ht="12.75">
      <c r="D27" s="1"/>
    </row>
  </sheetData>
  <sheetProtection/>
  <printOptions/>
  <pageMargins left="0.7" right="0.7" top="0.787401575" bottom="0.7874015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 Fröhlich</dc:creator>
  <cp:keywords/>
  <dc:description/>
  <cp:lastModifiedBy>werner holzheu</cp:lastModifiedBy>
  <cp:lastPrinted>2018-12-19T15:51:43Z</cp:lastPrinted>
  <dcterms:created xsi:type="dcterms:W3CDTF">2010-10-11T07:25:16Z</dcterms:created>
  <dcterms:modified xsi:type="dcterms:W3CDTF">2019-01-16T09:53:25Z</dcterms:modified>
  <cp:category/>
  <cp:version/>
  <cp:contentType/>
  <cp:contentStatus/>
</cp:coreProperties>
</file>